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035" windowHeight="10230" firstSheet="2" activeTab="5"/>
  </bookViews>
  <sheets>
    <sheet name="Титульный лист" sheetId="1" r:id="rId1"/>
    <sheet name="Св. данные по бюджету врем" sheetId="2" r:id="rId2"/>
    <sheet name="План учебного процесса" sheetId="3" r:id="rId3"/>
    <sheet name="Перечень кабинетов" sheetId="4" r:id="rId4"/>
    <sheet name="График" sheetId="5" r:id="rId5"/>
    <sheet name="КУГ 1 " sheetId="6" r:id="rId6"/>
    <sheet name="КУГ 2" sheetId="7" r:id="rId7"/>
    <sheet name="КУГ 3" sheetId="8" r:id="rId8"/>
    <sheet name="КУГ 4" sheetId="9" r:id="rId9"/>
  </sheets>
  <definedNames>
    <definedName name="_ftn1" localSheetId="3">'Перечень кабинетов'!$A$41</definedName>
    <definedName name="_ftnref1" localSheetId="3">'Перечень кабинетов'!$A$31</definedName>
    <definedName name="_xlfn.BAHTTEXT" hidden="1">#NAME?</definedName>
    <definedName name="_xlnm.Print_Area" localSheetId="2">'План учебного процесса'!$A$1:$AT$144</definedName>
    <definedName name="_xlnm.Print_Area" localSheetId="0">'Титульный лист'!$A$1:$S$53</definedName>
  </definedNames>
  <calcPr fullCalcOnLoad="1"/>
</workbook>
</file>

<file path=xl/sharedStrings.xml><?xml version="1.0" encoding="utf-8"?>
<sst xmlns="http://schemas.openxmlformats.org/spreadsheetml/2006/main" count="1452" uniqueCount="409">
  <si>
    <t>М.П.</t>
  </si>
  <si>
    <t>УЧЕБНЫЙ ПЛАН</t>
  </si>
  <si>
    <t>по программе базовой подготовки</t>
  </si>
  <si>
    <t>Профиль получаемого профессионального образования:</t>
  </si>
  <si>
    <t xml:space="preserve">Курсы 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</si>
  <si>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</si>
  <si>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</si>
  <si>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</si>
  <si>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по профилю специальности СПО</t>
  </si>
  <si>
    <t>преддипломная</t>
  </si>
  <si>
    <t>Промежуточная аттестация</t>
  </si>
  <si>
    <t>Государственная (итоговая) аттестация</t>
  </si>
  <si>
    <t>Каникулы</t>
  </si>
  <si>
    <t>Всего (по курсам)</t>
  </si>
  <si>
    <t>II курс</t>
  </si>
  <si>
    <t>III курс</t>
  </si>
  <si>
    <t>Всего</t>
  </si>
  <si>
    <t>1. Сводные данные по бюджету времени (в неделях)</t>
  </si>
  <si>
    <t>Индекс</t>
  </si>
  <si>
    <t>Наименование циклов, дисциплин, ПМ, МДК, практик</t>
  </si>
  <si>
    <t>Формы промежуточной аттестации</t>
  </si>
  <si>
    <t>2 курс</t>
  </si>
  <si>
    <t>3 курс</t>
  </si>
  <si>
    <t>История</t>
  </si>
  <si>
    <t>Математика</t>
  </si>
  <si>
    <t>лаб. и прат.  занятий</t>
  </si>
  <si>
    <t>курсовых (проектов)</t>
  </si>
  <si>
    <t xml:space="preserve"> </t>
  </si>
  <si>
    <t>Основы философии</t>
  </si>
  <si>
    <t>ЕН.00</t>
  </si>
  <si>
    <t xml:space="preserve">Математический и общий естественнонаучный цикл </t>
  </si>
  <si>
    <t>ЕН.01</t>
  </si>
  <si>
    <t>ЕН.02</t>
  </si>
  <si>
    <t>П.00</t>
  </si>
  <si>
    <t>Профессиональный цикл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</si>
  <si>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</si>
  <si>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</si>
  <si>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</si>
  <si>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</si>
  <si>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</si>
  <si>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</si>
  <si>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</si>
  <si>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</si>
  <si>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</si>
  <si>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</si>
  <si>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</si>
  <si>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Безопасность жизнедеятельности</t>
  </si>
  <si>
    <t>ПМ.01</t>
  </si>
  <si>
    <t>МДК.01.01</t>
  </si>
  <si>
    <t>ПМ.02</t>
  </si>
  <si>
    <t>МДК 02.01</t>
  </si>
  <si>
    <t>ПМ.03</t>
  </si>
  <si>
    <t>ПДП.00</t>
  </si>
  <si>
    <t>ГИА.00</t>
  </si>
  <si>
    <t>ОП.11</t>
  </si>
  <si>
    <t>ОП.12</t>
  </si>
  <si>
    <t>ОП.13</t>
  </si>
  <si>
    <t>ОП.14</t>
  </si>
  <si>
    <t>дисциплин и МДК</t>
  </si>
  <si>
    <t>учебной практики</t>
  </si>
  <si>
    <t>всего</t>
  </si>
  <si>
    <t>технический</t>
  </si>
  <si>
    <t>Культура речи</t>
  </si>
  <si>
    <t>Экологические основы природопользования</t>
  </si>
  <si>
    <t>Инженерная графика</t>
  </si>
  <si>
    <t>Метрология, стандартизация и сертификация</t>
  </si>
  <si>
    <t>Техническая механика</t>
  </si>
  <si>
    <t>Материаловедение</t>
  </si>
  <si>
    <t>Основы экономики</t>
  </si>
  <si>
    <t>Правовые основы профессиональной  деятельности</t>
  </si>
  <si>
    <t>Охрана труда</t>
  </si>
  <si>
    <t>МДК.01.02</t>
  </si>
  <si>
    <t>Основы технической эксплуатации и обслуживания электрического и электромеханического оборудования</t>
  </si>
  <si>
    <t>МДК 01.03</t>
  </si>
  <si>
    <t>Электрическое и электромеханическое оборудование</t>
  </si>
  <si>
    <t>МДК 01.04</t>
  </si>
  <si>
    <t>Техническое регулирование и контроль качества электрического и электромеханического оборудования</t>
  </si>
  <si>
    <t>Выполнение сервисного обслуживания бытовых машин и приборов</t>
  </si>
  <si>
    <t>Типовые технологические процессы обслуживания бытовых машин и приборов</t>
  </si>
  <si>
    <t>Организация деятельности производственного подразделения</t>
  </si>
  <si>
    <t>МДК.03.01</t>
  </si>
  <si>
    <t>Планирование и организация работы структурного подразделения</t>
  </si>
  <si>
    <t>Выполнение работ  по профессии слесарь-электрик  по  ремонту электрооборудования</t>
  </si>
  <si>
    <t>Правила охраны недр и недропользование</t>
  </si>
  <si>
    <t>Кабинеты:</t>
  </si>
  <si>
    <t>Лаборатории:</t>
  </si>
  <si>
    <t>Залы:</t>
  </si>
  <si>
    <t>Квалификация: техник</t>
  </si>
  <si>
    <t>Эффективное поведение на рынке труда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</si>
  <si>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</si>
  <si>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</si>
  <si>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</si>
  <si>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</si>
  <si>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</si>
  <si>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</si>
  <si>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</si>
  <si>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</si>
  <si>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</si>
  <si>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</si>
  <si>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</si>
  <si>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</si>
  <si>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</si>
  <si>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</t>
  </si>
  <si>
    <t>Промежу. аттест., нед.</t>
  </si>
  <si>
    <t>Практика</t>
  </si>
  <si>
    <t>ГИА</t>
  </si>
  <si>
    <t>Каникулы, нед.</t>
  </si>
  <si>
    <t>недель</t>
  </si>
  <si>
    <t>часов</t>
  </si>
  <si>
    <t>Учебная</t>
  </si>
  <si>
    <t xml:space="preserve">произв практ (по профилю) </t>
  </si>
  <si>
    <t>Произв (преддипл)</t>
  </si>
  <si>
    <t>Итого</t>
  </si>
  <si>
    <t>ДЗ</t>
  </si>
  <si>
    <t>Основы предпринимательской деятельности</t>
  </si>
  <si>
    <t>Э</t>
  </si>
  <si>
    <t>З</t>
  </si>
  <si>
    <t>Основы горной механики и карьерного транспорта</t>
  </si>
  <si>
    <t>Горные машины и комплексы открытых горных работ</t>
  </si>
  <si>
    <t>Основы технологии горнодобывающей отрасли</t>
  </si>
  <si>
    <t>профессионального образовательного учреждения</t>
  </si>
  <si>
    <t>Форма обучения: очная</t>
  </si>
  <si>
    <t>ОП.15</t>
  </si>
  <si>
    <t>К</t>
  </si>
  <si>
    <t>Пу</t>
  </si>
  <si>
    <t>Пп</t>
  </si>
  <si>
    <t>Пд</t>
  </si>
  <si>
    <t>Д</t>
  </si>
  <si>
    <t>Г</t>
  </si>
  <si>
    <t>ОП.16</t>
  </si>
  <si>
    <t>ОП.17</t>
  </si>
  <si>
    <t>ОП.18</t>
  </si>
  <si>
    <t>УП.05</t>
  </si>
  <si>
    <t>ЭК</t>
  </si>
  <si>
    <t>ЕН.03</t>
  </si>
  <si>
    <t>Министерство образования Иркутской области</t>
  </si>
  <si>
    <t>ГБПОУ ИО "Бодайбинский горный техникум"</t>
  </si>
  <si>
    <t>УТВЕРЖДАЮ:</t>
  </si>
  <si>
    <t>________________/Заводянская М.В./</t>
  </si>
  <si>
    <t xml:space="preserve"> ГБПОУ ИО "Бодайбинский горный техникум"</t>
  </si>
  <si>
    <t xml:space="preserve">по программе подготовки специалистов среднего звена </t>
  </si>
  <si>
    <t>1 курс</t>
  </si>
  <si>
    <t>Распределение учебной нагрузки по курсам и семестрам (час. в семестр)</t>
  </si>
  <si>
    <t>Самостоятельная учебная работа</t>
  </si>
  <si>
    <t>Во взаимодействии с преподавателем</t>
  </si>
  <si>
    <t>Всего учебных занятий</t>
  </si>
  <si>
    <t>в т.ч. по учебным дисциплинам, МДК</t>
  </si>
  <si>
    <t>Практика (учебная, производственная)</t>
  </si>
  <si>
    <t>Консультации</t>
  </si>
  <si>
    <t>теоретическое обучение</t>
  </si>
  <si>
    <t>во вз</t>
  </si>
  <si>
    <t>с/р</t>
  </si>
  <si>
    <t>Объем образовательной нагрузки</t>
  </si>
  <si>
    <t>Аудиторная учебная нагрузка</t>
  </si>
  <si>
    <t xml:space="preserve">Учебная нагрузка обучающихся </t>
  </si>
  <si>
    <t>Электробезопасность</t>
  </si>
  <si>
    <t>Основы электроники и схемотехники</t>
  </si>
  <si>
    <t>Организация простых работ по техническому обслуживанию и ремонту электрического и электромеханического оборудования</t>
  </si>
  <si>
    <t>Электроснабжение</t>
  </si>
  <si>
    <t>ЭМ</t>
  </si>
  <si>
    <t>МДК 01.05</t>
  </si>
  <si>
    <t>Общепрофессиональный цикл</t>
  </si>
  <si>
    <t>ПП.01</t>
  </si>
  <si>
    <t>Иностранный язык в профессиональной деятельности</t>
  </si>
  <si>
    <r>
      <t>Наименование  присваиваемой профессии рабочих</t>
    </r>
    <r>
      <rPr>
        <sz val="12"/>
        <color indexed="12"/>
        <rFont val="Times New Roman"/>
        <family val="1"/>
      </rPr>
      <t>:</t>
    </r>
  </si>
  <si>
    <t>Слесарь-электрик по ремонту электрооборудования</t>
  </si>
  <si>
    <t>I курс</t>
  </si>
  <si>
    <t>производственной  практики</t>
  </si>
  <si>
    <t>преддипломной  практики</t>
  </si>
  <si>
    <t>экзаменов (кол-во)</t>
  </si>
  <si>
    <t>экзаменов (в часах)</t>
  </si>
  <si>
    <t>дифференцированный  зачет</t>
  </si>
  <si>
    <t>зачет</t>
  </si>
  <si>
    <t>Государственная итоговая аттестация:</t>
  </si>
  <si>
    <t>Примечание. Формы промежуточной аттестации:</t>
  </si>
  <si>
    <t>З - зачет</t>
  </si>
  <si>
    <t>ДЗ - дифференцированный зачет</t>
  </si>
  <si>
    <t>Экзамены: Э - по дисциплине, МДК; ЭМ - по ПМ; ЭК - экзамен квалификационный</t>
  </si>
  <si>
    <t>Основы геологии</t>
  </si>
  <si>
    <t>Основы  геодезии и маркшейдерского дела</t>
  </si>
  <si>
    <t>ОП.19</t>
  </si>
  <si>
    <t>Нормативный срок обучения: 3 г. 10 мес.</t>
  </si>
  <si>
    <t>на базе основного общего образования</t>
  </si>
  <si>
    <t>IV курс</t>
  </si>
  <si>
    <t>4 курс</t>
  </si>
  <si>
    <t>1 сем.                17 нед.</t>
  </si>
  <si>
    <t>2 сем.              22 нед.</t>
  </si>
  <si>
    <t>3 сем.                  16 нед.</t>
  </si>
  <si>
    <t>4 сем.                          21 нед.</t>
  </si>
  <si>
    <t>7 сем.                          6 нед.</t>
  </si>
  <si>
    <t>8 сем.                      13 нед.</t>
  </si>
  <si>
    <t>Русский язык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</si>
  <si>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</si>
  <si>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</si>
  <si>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</si>
  <si>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</si>
  <si>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Физика</t>
  </si>
  <si>
    <t>Химия</t>
  </si>
  <si>
    <t>Биология</t>
  </si>
  <si>
    <t>География</t>
  </si>
  <si>
    <t xml:space="preserve">  </t>
  </si>
  <si>
    <t>Перечень специальных помещений:</t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</si>
  <si>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иностранного языка;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</si>
  <si>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математики;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</si>
  <si>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экологических основ природопользования;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</si>
  <si>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информатики;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</si>
  <si>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инженерной графики;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</si>
  <si>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технической механики;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</si>
  <si>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материаловедения;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</si>
  <si>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 xml:space="preserve">охраны труда и электробезопасности; 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</si>
  <si>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безопасности жизнедеятельности;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</si>
  <si>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технического регулирования и контроля качества;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</si>
  <si>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автоматизированных информационных систем (АИС);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</si>
  <si>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электротехники;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</si>
  <si>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электроники и схемотехники;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</si>
  <si>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электрических машин и аппаратов;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</si>
  <si>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метрологии, стандартизации и сертификации;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</si>
  <si>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электрического и электромеханического оборудования;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</si>
  <si>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технической эксплуатации и обслуживания электрического и электромеханического оборудования;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</si>
  <si>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электроснабжения;</t>
    </r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</si>
  <si>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сервисного обслуживания бытовых машин и приборов.</t>
    </r>
  </si>
  <si>
    <t xml:space="preserve">Мастерские: </t>
  </si>
  <si>
    <r>
      <t>-</t>
    </r>
    <r>
      <rPr>
        <sz val="7"/>
        <rFont val="Times New Roman"/>
        <family val="1"/>
      </rPr>
      <t xml:space="preserve">                                  </t>
    </r>
    <r>
      <rPr>
        <sz val="12"/>
        <rFont val="Times New Roman"/>
        <family val="1"/>
      </rPr>
      <t>слесарно-механические;</t>
    </r>
  </si>
  <si>
    <r>
      <t>-</t>
    </r>
    <r>
      <rPr>
        <sz val="7"/>
        <rFont val="Times New Roman"/>
        <family val="1"/>
      </rPr>
      <t xml:space="preserve">                                  </t>
    </r>
    <r>
      <rPr>
        <sz val="12"/>
        <rFont val="Times New Roman"/>
        <family val="1"/>
      </rPr>
      <t>электромонтажные;</t>
    </r>
  </si>
  <si>
    <t>Спортивный комплекс[1]</t>
  </si>
  <si>
    <r>
      <t>-</t>
    </r>
    <r>
      <rPr>
        <sz val="7"/>
        <rFont val="Times New Roman"/>
        <family val="1"/>
      </rPr>
      <t xml:space="preserve">                        </t>
    </r>
    <r>
      <rPr>
        <sz val="12"/>
        <rFont val="Times New Roman"/>
        <family val="1"/>
      </rPr>
      <t xml:space="preserve">    Библиотека, читальный зал с выходом в интернет;</t>
    </r>
  </si>
  <si>
    <r>
      <t>-</t>
    </r>
    <r>
      <rPr>
        <sz val="7"/>
        <rFont val="Times New Roman"/>
        <family val="1"/>
      </rPr>
      <t xml:space="preserve">                        </t>
    </r>
    <r>
      <rPr>
        <sz val="12"/>
        <rFont val="Times New Roman"/>
        <family val="1"/>
      </rPr>
      <t xml:space="preserve">    Актовый зал;</t>
    </r>
  </si>
  <si>
    <t>[1] Образовательная организация для реализации учебной дисциплины "Физическая культура" должна располагать спортивной инфраструктурой, обеспечивающей проведение всех видов практических занятий, предусмотренных учебным планом.</t>
  </si>
  <si>
    <t xml:space="preserve">                   - Открытый  стадион широкого профиля с элементами полосы препятствий</t>
  </si>
  <si>
    <t xml:space="preserve">                   - Стрелковый  тир или место для стрельбы</t>
  </si>
  <si>
    <t xml:space="preserve">                   - Спортивный зал</t>
  </si>
  <si>
    <t>Информационные технологии в профессиональной деятельности/Адаптивные информационные технологии в профессиональной деятельности</t>
  </si>
  <si>
    <t>ПМ.05</t>
  </si>
  <si>
    <t>2.  Дипломный проект:</t>
  </si>
  <si>
    <t>Государственная итоговая аттестация</t>
  </si>
  <si>
    <t>1. Демонстрациолнный экзамен - 1 неделя</t>
  </si>
  <si>
    <t>2.1. Выполнение дипломного проекта  4 недели</t>
  </si>
  <si>
    <t>Физическая культура</t>
  </si>
  <si>
    <t>Проектная деятельность</t>
  </si>
  <si>
    <t>КР</t>
  </si>
  <si>
    <t>контрольная работа (КР)</t>
  </si>
  <si>
    <t>2.2. Защита дипломного проекта  1 неделя</t>
  </si>
  <si>
    <t>КР - контрольная работа</t>
  </si>
  <si>
    <t>Физическая культура/Адаптивная физическая культура</t>
  </si>
  <si>
    <t>ДЭ</t>
  </si>
  <si>
    <t>Пу - практика учебная</t>
  </si>
  <si>
    <t>К - каникулы</t>
  </si>
  <si>
    <t>Пп - практика производственная (по профилю специальности)</t>
  </si>
  <si>
    <t>Э - экзаменационная сессия</t>
  </si>
  <si>
    <t>Пд - практика производственная (преддипломная)</t>
  </si>
  <si>
    <t>Д - выполнение ДП ВКР, подготовка к ДЭ</t>
  </si>
  <si>
    <t>Г - защита ДП, ВКР</t>
  </si>
  <si>
    <t>ДЭ - демонстрационный экзамен</t>
  </si>
  <si>
    <t>Объем ОП</t>
  </si>
  <si>
    <t>Электротехника</t>
  </si>
  <si>
    <t xml:space="preserve">    </t>
  </si>
  <si>
    <t>5 сем.                        15 нед.</t>
  </si>
  <si>
    <t>6 сем.                    15 нед.</t>
  </si>
  <si>
    <t>по семестрам                                                                  КР/З/ДЗ/Э</t>
  </si>
  <si>
    <t>1/0/2/1</t>
  </si>
  <si>
    <t>0/0/0/1</t>
  </si>
  <si>
    <t>1/0/1/1</t>
  </si>
  <si>
    <t>УП.01.01</t>
  </si>
  <si>
    <t>УП.01.03</t>
  </si>
  <si>
    <t>Директор техникума</t>
  </si>
  <si>
    <t>Всего часов</t>
  </si>
  <si>
    <t>Порядковые номера  недель учебного года</t>
  </si>
  <si>
    <t>Математический и общий естественно-научный цикл</t>
  </si>
  <si>
    <t>ЕН. 01</t>
  </si>
  <si>
    <t>ЕН. 02</t>
  </si>
  <si>
    <t>ЕН. 03</t>
  </si>
  <si>
    <t xml:space="preserve">Общепрофессиональный цикл </t>
  </si>
  <si>
    <t>ОП. 01</t>
  </si>
  <si>
    <t>ОП. 02</t>
  </si>
  <si>
    <t>ОП. 03</t>
  </si>
  <si>
    <t>Метрология, стандартизация и  сертификация</t>
  </si>
  <si>
    <t>ОП. 04</t>
  </si>
  <si>
    <t>Правовые основы профессиональной деятельности</t>
  </si>
  <si>
    <t xml:space="preserve">Профессиональный цикл </t>
  </si>
  <si>
    <t xml:space="preserve">Электроснабжение </t>
  </si>
  <si>
    <t>МДК.01.03</t>
  </si>
  <si>
    <t>МДК.01.04</t>
  </si>
  <si>
    <t>МДК.01.05</t>
  </si>
  <si>
    <t>МДК.02.01</t>
  </si>
  <si>
    <t>Типовые технологические процессы обслуживания бытовых машин  и приборов</t>
  </si>
  <si>
    <t>ПП. 02</t>
  </si>
  <si>
    <t xml:space="preserve">Организация деятельности производственного подразделения  </t>
  </si>
  <si>
    <t>Выполнение работ по одной или нескольким профессиям рабочих, должностям служащих</t>
  </si>
  <si>
    <t xml:space="preserve">Всего час.в неделю </t>
  </si>
  <si>
    <t>Компоненты программы</t>
  </si>
  <si>
    <t>График учебного процесса</t>
  </si>
  <si>
    <t>сентябрь</t>
  </si>
  <si>
    <t>7</t>
  </si>
  <si>
    <t>14</t>
  </si>
  <si>
    <t>21</t>
  </si>
  <si>
    <t>28</t>
  </si>
  <si>
    <t>октябрь</t>
  </si>
  <si>
    <t>29</t>
  </si>
  <si>
    <t>5</t>
  </si>
  <si>
    <t>6</t>
  </si>
  <si>
    <t>12</t>
  </si>
  <si>
    <t>13</t>
  </si>
  <si>
    <t>19</t>
  </si>
  <si>
    <t>20</t>
  </si>
  <si>
    <t>26</t>
  </si>
  <si>
    <t>27</t>
  </si>
  <si>
    <t>2</t>
  </si>
  <si>
    <t>ноябрь</t>
  </si>
  <si>
    <t>3</t>
  </si>
  <si>
    <t>9</t>
  </si>
  <si>
    <t>10</t>
  </si>
  <si>
    <t>16</t>
  </si>
  <si>
    <t>17</t>
  </si>
  <si>
    <t>23</t>
  </si>
  <si>
    <t>24</t>
  </si>
  <si>
    <t>30</t>
  </si>
  <si>
    <t>декабрь</t>
  </si>
  <si>
    <t>1</t>
  </si>
  <si>
    <t>8</t>
  </si>
  <si>
    <t>15</t>
  </si>
  <si>
    <t>22</t>
  </si>
  <si>
    <t>январь</t>
  </si>
  <si>
    <t>4</t>
  </si>
  <si>
    <t>11</t>
  </si>
  <si>
    <t>18</t>
  </si>
  <si>
    <t>25</t>
  </si>
  <si>
    <t>01</t>
  </si>
  <si>
    <t>февраль</t>
  </si>
  <si>
    <t>март</t>
  </si>
  <si>
    <t>апрель</t>
  </si>
  <si>
    <t>май</t>
  </si>
  <si>
    <t>31</t>
  </si>
  <si>
    <t>июнь</t>
  </si>
  <si>
    <t xml:space="preserve">Организация простых работ по техническому обслуживанию и ремонту электрического и электромеханического оборудования </t>
  </si>
  <si>
    <t>УП 01.01</t>
  </si>
  <si>
    <t>УП 01.03</t>
  </si>
  <si>
    <t xml:space="preserve">Производственная практика </t>
  </si>
  <si>
    <t>Преддипломная практика</t>
  </si>
  <si>
    <t>УП.05.01</t>
  </si>
  <si>
    <t>Календарный учебный график 1 курс</t>
  </si>
  <si>
    <t>Календарный учебный график 2 курс</t>
  </si>
  <si>
    <t>Календарный учебный график 3 курс</t>
  </si>
  <si>
    <t>Календарный учебный график 4 курс</t>
  </si>
  <si>
    <t xml:space="preserve">Обществознание </t>
  </si>
  <si>
    <t>Экзамен по модулю</t>
  </si>
  <si>
    <t>ЭМ.05</t>
  </si>
  <si>
    <t>ЭМ.03</t>
  </si>
  <si>
    <t>ЭМ.02</t>
  </si>
  <si>
    <t>ЭМ.01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</si>
  <si>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</si>
  <si>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</si>
  <si>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</si>
  <si>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</si>
  <si>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</si>
  <si>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</si>
  <si>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</si>
  <si>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</si>
  <si>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УП.02.01</t>
  </si>
  <si>
    <t>5/1/10/0</t>
  </si>
  <si>
    <t>МДК 05.01</t>
  </si>
  <si>
    <t>Организация деятельности  слесаря-электрика  по  ремонту электрооборудования</t>
  </si>
  <si>
    <t>Экзамен квалификационный</t>
  </si>
  <si>
    <t>Информационные технологии в профессиональной деятельности/ Адаптивные информационные технологии в профессиональной деятельности</t>
  </si>
  <si>
    <t>Обществознание</t>
  </si>
  <si>
    <t>7/0/13/4</t>
  </si>
  <si>
    <t>6/2/11/3</t>
  </si>
  <si>
    <t>5/0/9/7</t>
  </si>
  <si>
    <t>4/0/7/4</t>
  </si>
  <si>
    <t>0/0/1/1</t>
  </si>
  <si>
    <t>24/3/45/15</t>
  </si>
  <si>
    <t>ПП.02</t>
  </si>
  <si>
    <t>УП 02.01</t>
  </si>
  <si>
    <t>ОД.00</t>
  </si>
  <si>
    <t>Общеобразовательные 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</si>
  <si>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</si>
  <si>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</si>
  <si>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</si>
  <si>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</si>
  <si>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</si>
  <si>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</si>
  <si>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</si>
  <si>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</si>
  <si>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</si>
  <si>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</si>
  <si>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</si>
  <si>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</si>
  <si>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</si>
  <si>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</si>
  <si>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Общеобразовательные дисциплины</t>
  </si>
  <si>
    <t>Электротехника и электроника</t>
  </si>
  <si>
    <t>Прикладная математика</t>
  </si>
  <si>
    <t>СГ.00</t>
  </si>
  <si>
    <t>СГ.01</t>
  </si>
  <si>
    <t>СГ.02</t>
  </si>
  <si>
    <t>СГ.03</t>
  </si>
  <si>
    <t>СГ.04</t>
  </si>
  <si>
    <t>СГ.05</t>
  </si>
  <si>
    <t>История России</t>
  </si>
  <si>
    <t>СГ.06</t>
  </si>
  <si>
    <t>Основы бережливого производства</t>
  </si>
  <si>
    <t>План учебного процесса   ТЭО-24</t>
  </si>
  <si>
    <t>Социально - гуманитарный цикл</t>
  </si>
  <si>
    <t>Электрические машины и электропривод</t>
  </si>
  <si>
    <t>Эффективное поведение на  рынке труда</t>
  </si>
  <si>
    <t>Электрические машины и электропивод</t>
  </si>
  <si>
    <t xml:space="preserve"> -  социально-гуманитарных дисциплин;</t>
  </si>
  <si>
    <t>"_______"  ________________ 2024 г.</t>
  </si>
  <si>
    <t>13.02.13 Эксплуатация и обслуживание электрического и электромеханического оборудования (по отраслям)</t>
  </si>
  <si>
    <t>в соответствии с ФГОС СПО Приказ Минпросвещения России от 27 октября 2023 г. № 797 «Об утверждении федерального государственного образовательного стандарта среднего профессионального образования по специальности 13.02.13 Эксплуатация и обслуживание электрического и электромеханического оборудования (по отраслям)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</si>
</sst>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9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sz val="12"/>
      <color indexed="12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 Cyr"/>
      <family val="0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2"/>
      <name val="Arial Cyr"/>
      <family val="0"/>
    </font>
    <font>
      <b/>
      <sz val="8"/>
      <color indexed="30"/>
      <name val="Times New Roman"/>
      <family val="1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00FF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0000FF"/>
      <name val="Times New Roman"/>
      <family val="1"/>
    </font>
    <font>
      <sz val="8"/>
      <color rgb="FF0000FF"/>
      <name val="Times New Roman"/>
      <family val="1"/>
    </font>
    <font>
      <sz val="10"/>
      <color rgb="FF0000FF"/>
      <name val="Arial Cyr"/>
      <family val="0"/>
    </font>
    <font>
      <b/>
      <sz val="8"/>
      <color rgb="FFFF0000"/>
      <name val="Times New Roman"/>
      <family val="1"/>
    </font>
    <font>
      <b/>
      <sz val="8"/>
      <color rgb="FF0000FF"/>
      <name val="Times New Roman"/>
      <family val="1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0000FF"/>
      <name val="Arial Cyr"/>
      <family val="0"/>
    </font>
    <font>
      <b/>
      <sz val="8"/>
      <color rgb="FF0033CC"/>
      <name val="Times New Roman"/>
      <family val="1"/>
    </font>
    <font>
      <b/>
      <sz val="10"/>
      <color rgb="FFFF0000"/>
      <name val="Arial Cyr"/>
      <family val="0"/>
    </font>
    <font>
      <b/>
      <sz val="10"/>
      <color rgb="FF0033CC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0" xfId="0" applyNumberFormat="1" applyFont="1" applyFill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3" fillId="0" borderId="0" xfId="0" applyFont="1" applyAlignment="1">
      <alignment horizontal="justify"/>
    </xf>
    <xf numFmtId="0" fontId="77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left" indent="7"/>
    </xf>
    <xf numFmtId="0" fontId="6" fillId="0" borderId="0" xfId="42" applyAlignment="1" applyProtection="1">
      <alignment/>
      <protection/>
    </xf>
    <xf numFmtId="0" fontId="12" fillId="0" borderId="0" xfId="0" applyFont="1" applyAlignment="1">
      <alignment horizontal="justify"/>
    </xf>
    <xf numFmtId="0" fontId="9" fillId="0" borderId="0" xfId="0" applyFont="1" applyBorder="1" applyAlignment="1">
      <alignment vertical="top" wrapText="1"/>
    </xf>
    <xf numFmtId="0" fontId="75" fillId="0" borderId="0" xfId="0" applyFont="1" applyBorder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 horizontal="left" wrapText="1" indent="4"/>
    </xf>
    <xf numFmtId="0" fontId="9" fillId="33" borderId="17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top" wrapText="1"/>
    </xf>
    <xf numFmtId="0" fontId="7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14" xfId="0" applyFont="1" applyFill="1" applyBorder="1" applyAlignment="1">
      <alignment horizontal="left" vertical="top" wrapText="1"/>
    </xf>
    <xf numFmtId="49" fontId="9" fillId="33" borderId="14" xfId="0" applyNumberFormat="1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 wrapText="1"/>
    </xf>
    <xf numFmtId="0" fontId="78" fillId="33" borderId="1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1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7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33" borderId="14" xfId="59" applyFont="1" applyFill="1" applyBorder="1" applyAlignment="1">
      <alignment horizontal="left" vertical="top" wrapText="1"/>
      <protection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0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/>
    </xf>
    <xf numFmtId="0" fontId="75" fillId="0" borderId="0" xfId="0" applyFont="1" applyAlignment="1">
      <alignment/>
    </xf>
    <xf numFmtId="0" fontId="82" fillId="0" borderId="10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84" fillId="0" borderId="0" xfId="0" applyFont="1" applyAlignment="1">
      <alignment/>
    </xf>
    <xf numFmtId="0" fontId="18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4" fillId="36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14" fillId="39" borderId="10" xfId="0" applyFont="1" applyFill="1" applyBorder="1" applyAlignment="1">
      <alignment horizontal="left" vertical="center" wrapText="1"/>
    </xf>
    <xf numFmtId="0" fontId="14" fillId="39" borderId="10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 wrapText="1"/>
    </xf>
    <xf numFmtId="0" fontId="14" fillId="41" borderId="10" xfId="0" applyFont="1" applyFill="1" applyBorder="1" applyAlignment="1">
      <alignment horizontal="center" vertical="center"/>
    </xf>
    <xf numFmtId="0" fontId="85" fillId="40" borderId="10" xfId="0" applyFont="1" applyFill="1" applyBorder="1" applyAlignment="1">
      <alignment horizontal="center" vertical="center"/>
    </xf>
    <xf numFmtId="0" fontId="85" fillId="41" borderId="10" xfId="0" applyFont="1" applyFill="1" applyBorder="1" applyAlignment="1">
      <alignment horizontal="center" vertical="center"/>
    </xf>
    <xf numFmtId="0" fontId="86" fillId="40" borderId="10" xfId="0" applyFont="1" applyFill="1" applyBorder="1" applyAlignment="1">
      <alignment horizontal="center" vertical="center"/>
    </xf>
    <xf numFmtId="0" fontId="86" fillId="41" borderId="10" xfId="0" applyFont="1" applyFill="1" applyBorder="1" applyAlignment="1">
      <alignment horizontal="center" vertical="center"/>
    </xf>
    <xf numFmtId="0" fontId="85" fillId="40" borderId="10" xfId="0" applyFont="1" applyFill="1" applyBorder="1" applyAlignment="1">
      <alignment horizontal="center" vertical="center" wrapText="1"/>
    </xf>
    <xf numFmtId="0" fontId="86" fillId="40" borderId="10" xfId="0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49" fontId="14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5" fillId="38" borderId="10" xfId="0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/>
    </xf>
    <xf numFmtId="0" fontId="81" fillId="38" borderId="10" xfId="0" applyFont="1" applyFill="1" applyBorder="1" applyAlignment="1">
      <alignment horizontal="center" vertical="center" wrapText="1"/>
    </xf>
    <xf numFmtId="0" fontId="83" fillId="38" borderId="10" xfId="0" applyFont="1" applyFill="1" applyBorder="1" applyAlignment="1">
      <alignment horizontal="center" vertical="center" wrapText="1"/>
    </xf>
    <xf numFmtId="0" fontId="15" fillId="40" borderId="10" xfId="0" applyFont="1" applyFill="1" applyBorder="1" applyAlignment="1">
      <alignment horizontal="center" vertical="center" wrapText="1"/>
    </xf>
    <xf numFmtId="0" fontId="15" fillId="40" borderId="10" xfId="0" applyFont="1" applyFill="1" applyBorder="1" applyAlignment="1">
      <alignment horizontal="center" vertical="center"/>
    </xf>
    <xf numFmtId="0" fontId="81" fillId="40" borderId="10" xfId="0" applyFont="1" applyFill="1" applyBorder="1" applyAlignment="1">
      <alignment horizontal="center" vertical="center" wrapText="1"/>
    </xf>
    <xf numFmtId="0" fontId="83" fillId="40" borderId="10" xfId="0" applyFont="1" applyFill="1" applyBorder="1" applyAlignment="1">
      <alignment horizontal="center" vertical="center" wrapText="1"/>
    </xf>
    <xf numFmtId="0" fontId="15" fillId="41" borderId="10" xfId="0" applyFont="1" applyFill="1" applyBorder="1" applyAlignment="1">
      <alignment horizontal="center" vertical="center"/>
    </xf>
    <xf numFmtId="0" fontId="15" fillId="41" borderId="10" xfId="0" applyFont="1" applyFill="1" applyBorder="1" applyAlignment="1">
      <alignment horizontal="center" vertical="center" wrapText="1"/>
    </xf>
    <xf numFmtId="0" fontId="81" fillId="41" borderId="10" xfId="0" applyFont="1" applyFill="1" applyBorder="1" applyAlignment="1">
      <alignment horizontal="center" vertical="center"/>
    </xf>
    <xf numFmtId="0" fontId="83" fillId="41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81" fillId="38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5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 wrapText="1"/>
    </xf>
    <xf numFmtId="0" fontId="15" fillId="42" borderId="10" xfId="0" applyFont="1" applyFill="1" applyBorder="1" applyAlignment="1">
      <alignment horizontal="center" vertical="center"/>
    </xf>
    <xf numFmtId="0" fontId="81" fillId="42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87" fillId="33" borderId="14" xfId="0" applyFont="1" applyFill="1" applyBorder="1" applyAlignment="1">
      <alignment wrapText="1"/>
    </xf>
    <xf numFmtId="0" fontId="8" fillId="33" borderId="0" xfId="0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8" fillId="33" borderId="17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 wrapText="1"/>
    </xf>
    <xf numFmtId="0" fontId="87" fillId="33" borderId="1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8" fillId="33" borderId="14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/>
    </xf>
    <xf numFmtId="0" fontId="8" fillId="33" borderId="14" xfId="0" applyFont="1" applyFill="1" applyBorder="1" applyAlignment="1">
      <alignment horizontal="left" vertical="center" wrapText="1"/>
    </xf>
    <xf numFmtId="1" fontId="8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79" fillId="33" borderId="0" xfId="0" applyFont="1" applyFill="1" applyAlignment="1">
      <alignment horizontal="center" vertical="center"/>
    </xf>
    <xf numFmtId="0" fontId="79" fillId="33" borderId="0" xfId="0" applyFont="1" applyFill="1" applyAlignment="1">
      <alignment horizontal="center"/>
    </xf>
    <xf numFmtId="0" fontId="88" fillId="33" borderId="1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right" vertical="center" wrapText="1"/>
    </xf>
    <xf numFmtId="1" fontId="9" fillId="33" borderId="13" xfId="0" applyNumberFormat="1" applyFont="1" applyFill="1" applyBorder="1" applyAlignment="1">
      <alignment horizontal="center" vertical="center" wrapText="1"/>
    </xf>
    <xf numFmtId="1" fontId="9" fillId="33" borderId="0" xfId="0" applyNumberFormat="1" applyFont="1" applyFill="1" applyAlignment="1">
      <alignment/>
    </xf>
    <xf numFmtId="0" fontId="20" fillId="33" borderId="17" xfId="0" applyFont="1" applyFill="1" applyBorder="1" applyAlignment="1">
      <alignment vertical="center" wrapText="1"/>
    </xf>
    <xf numFmtId="0" fontId="20" fillId="33" borderId="14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top" wrapText="1"/>
    </xf>
    <xf numFmtId="0" fontId="4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5" fillId="38" borderId="10" xfId="0" applyFont="1" applyFill="1" applyBorder="1" applyAlignment="1">
      <alignment horizontal="left" vertical="center" wrapText="1"/>
    </xf>
    <xf numFmtId="0" fontId="81" fillId="38" borderId="10" xfId="0" applyFont="1" applyFill="1" applyBorder="1" applyAlignment="1">
      <alignment horizontal="left" vertical="center" wrapText="1"/>
    </xf>
    <xf numFmtId="0" fontId="14" fillId="38" borderId="10" xfId="0" applyFont="1" applyFill="1" applyBorder="1" applyAlignment="1">
      <alignment horizontal="left" vertical="center" wrapText="1"/>
    </xf>
    <xf numFmtId="0" fontId="85" fillId="0" borderId="10" xfId="0" applyFont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0" fontId="89" fillId="33" borderId="0" xfId="0" applyFont="1" applyFill="1" applyAlignment="1">
      <alignment horizontal="center" vertical="center"/>
    </xf>
    <xf numFmtId="0" fontId="89" fillId="33" borderId="0" xfId="0" applyFont="1" applyFill="1" applyAlignment="1">
      <alignment horizontal="center"/>
    </xf>
    <xf numFmtId="0" fontId="89" fillId="33" borderId="17" xfId="0" applyFont="1" applyFill="1" applyBorder="1" applyAlignment="1">
      <alignment vertical="center" wrapText="1"/>
    </xf>
    <xf numFmtId="0" fontId="89" fillId="33" borderId="10" xfId="0" applyFont="1" applyFill="1" applyBorder="1" applyAlignment="1">
      <alignment horizontal="left" vertical="center" wrapText="1"/>
    </xf>
    <xf numFmtId="0" fontId="89" fillId="33" borderId="10" xfId="0" applyFont="1" applyFill="1" applyBorder="1" applyAlignment="1">
      <alignment horizontal="center" vertical="center" wrapText="1"/>
    </xf>
    <xf numFmtId="1" fontId="89" fillId="33" borderId="10" xfId="0" applyNumberFormat="1" applyFont="1" applyFill="1" applyBorder="1" applyAlignment="1">
      <alignment horizontal="center" vertical="center"/>
    </xf>
    <xf numFmtId="0" fontId="89" fillId="33" borderId="0" xfId="0" applyFont="1" applyFill="1" applyAlignment="1">
      <alignment/>
    </xf>
    <xf numFmtId="0" fontId="90" fillId="33" borderId="10" xfId="0" applyFont="1" applyFill="1" applyBorder="1" applyAlignment="1">
      <alignment horizontal="center" vertical="center" wrapText="1"/>
    </xf>
    <xf numFmtId="0" fontId="79" fillId="33" borderId="17" xfId="0" applyFont="1" applyFill="1" applyBorder="1" applyAlignment="1">
      <alignment horizontal="left" vertical="center" wrapText="1"/>
    </xf>
    <xf numFmtId="0" fontId="79" fillId="33" borderId="10" xfId="0" applyFont="1" applyFill="1" applyBorder="1" applyAlignment="1">
      <alignment horizontal="left" vertical="top" wrapText="1"/>
    </xf>
    <xf numFmtId="0" fontId="79" fillId="33" borderId="10" xfId="0" applyFont="1" applyFill="1" applyBorder="1" applyAlignment="1">
      <alignment horizontal="center" vertical="center" wrapText="1"/>
    </xf>
    <xf numFmtId="1" fontId="79" fillId="33" borderId="10" xfId="0" applyNumberFormat="1" applyFont="1" applyFill="1" applyBorder="1" applyAlignment="1">
      <alignment horizontal="center" vertical="center"/>
    </xf>
    <xf numFmtId="0" fontId="79" fillId="33" borderId="0" xfId="0" applyFont="1" applyFill="1" applyAlignment="1">
      <alignment/>
    </xf>
    <xf numFmtId="0" fontId="79" fillId="33" borderId="17" xfId="0" applyFont="1" applyFill="1" applyBorder="1" applyAlignment="1">
      <alignment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top" wrapText="1"/>
    </xf>
    <xf numFmtId="0" fontId="89" fillId="33" borderId="10" xfId="0" applyFont="1" applyFill="1" applyBorder="1" applyAlignment="1">
      <alignment horizontal="left" vertical="top" wrapText="1"/>
    </xf>
    <xf numFmtId="0" fontId="21" fillId="33" borderId="17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79" fillId="33" borderId="14" xfId="0" applyFont="1" applyFill="1" applyBorder="1" applyAlignment="1">
      <alignment horizontal="left" vertical="center" wrapText="1"/>
    </xf>
    <xf numFmtId="0" fontId="79" fillId="33" borderId="14" xfId="0" applyFont="1" applyFill="1" applyBorder="1" applyAlignment="1">
      <alignment horizontal="center" vertical="center" wrapText="1"/>
    </xf>
    <xf numFmtId="0" fontId="79" fillId="33" borderId="19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left"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/>
    </xf>
    <xf numFmtId="0" fontId="86" fillId="38" borderId="10" xfId="0" applyFont="1" applyFill="1" applyBorder="1" applyAlignment="1">
      <alignment horizontal="center" vertical="center"/>
    </xf>
    <xf numFmtId="0" fontId="86" fillId="38" borderId="10" xfId="0" applyFont="1" applyFill="1" applyBorder="1" applyAlignment="1">
      <alignment horizontal="center" vertical="center" wrapText="1"/>
    </xf>
    <xf numFmtId="0" fontId="91" fillId="0" borderId="0" xfId="0" applyFont="1" applyAlignment="1">
      <alignment/>
    </xf>
    <xf numFmtId="0" fontId="92" fillId="38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left" vertical="center" wrapText="1"/>
    </xf>
    <xf numFmtId="0" fontId="85" fillId="0" borderId="10" xfId="0" applyFont="1" applyBorder="1" applyAlignment="1">
      <alignment horizontal="center" vertical="center"/>
    </xf>
    <xf numFmtId="0" fontId="85" fillId="38" borderId="10" xfId="0" applyFont="1" applyFill="1" applyBorder="1" applyAlignment="1">
      <alignment horizontal="center" vertical="center"/>
    </xf>
    <xf numFmtId="0" fontId="85" fillId="38" borderId="10" xfId="0" applyFont="1" applyFill="1" applyBorder="1" applyAlignment="1">
      <alignment horizontal="center" vertical="center" wrapText="1"/>
    </xf>
    <xf numFmtId="0" fontId="93" fillId="0" borderId="0" xfId="0" applyFont="1" applyAlignment="1">
      <alignment/>
    </xf>
    <xf numFmtId="0" fontId="81" fillId="33" borderId="10" xfId="0" applyFont="1" applyFill="1" applyBorder="1" applyAlignment="1">
      <alignment horizontal="left" vertical="center" wrapText="1"/>
    </xf>
    <xf numFmtId="0" fontId="92" fillId="0" borderId="10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/>
    </xf>
    <xf numFmtId="0" fontId="92" fillId="38" borderId="10" xfId="0" applyFont="1" applyFill="1" applyBorder="1" applyAlignment="1">
      <alignment horizontal="center" vertical="center"/>
    </xf>
    <xf numFmtId="0" fontId="92" fillId="41" borderId="10" xfId="0" applyFont="1" applyFill="1" applyBorder="1" applyAlignment="1">
      <alignment horizontal="center" vertical="center"/>
    </xf>
    <xf numFmtId="0" fontId="92" fillId="40" borderId="10" xfId="0" applyFont="1" applyFill="1" applyBorder="1" applyAlignment="1">
      <alignment horizontal="center" vertical="center" wrapText="1"/>
    </xf>
    <xf numFmtId="0" fontId="94" fillId="0" borderId="0" xfId="0" applyFont="1" applyAlignment="1">
      <alignment/>
    </xf>
    <xf numFmtId="0" fontId="86" fillId="33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/>
    </xf>
    <xf numFmtId="0" fontId="86" fillId="42" borderId="10" xfId="0" applyFont="1" applyFill="1" applyBorder="1" applyAlignment="1">
      <alignment horizontal="center" vertical="center" wrapText="1"/>
    </xf>
    <xf numFmtId="0" fontId="92" fillId="38" borderId="10" xfId="0" applyFont="1" applyFill="1" applyBorder="1" applyAlignment="1">
      <alignment horizontal="left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wrapText="1"/>
    </xf>
    <xf numFmtId="1" fontId="5" fillId="0" borderId="10" xfId="0" applyNumberFormat="1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1" fontId="9" fillId="43" borderId="10" xfId="0" applyNumberFormat="1" applyFont="1" applyFill="1" applyBorder="1" applyAlignment="1">
      <alignment horizontal="center"/>
    </xf>
    <xf numFmtId="0" fontId="87" fillId="0" borderId="10" xfId="0" applyFont="1" applyFill="1" applyBorder="1" applyAlignment="1">
      <alignment wrapText="1"/>
    </xf>
    <xf numFmtId="0" fontId="87" fillId="0" borderId="14" xfId="0" applyFont="1" applyFill="1" applyBorder="1" applyAlignment="1">
      <alignment wrapText="1"/>
    </xf>
    <xf numFmtId="0" fontId="9" fillId="0" borderId="14" xfId="59" applyFont="1" applyFill="1" applyBorder="1" applyAlignment="1">
      <alignment horizontal="left" vertical="top" wrapText="1"/>
      <protection/>
    </xf>
    <xf numFmtId="0" fontId="8" fillId="0" borderId="17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justify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87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top" wrapText="1"/>
    </xf>
    <xf numFmtId="0" fontId="8" fillId="33" borderId="25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26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/>
    </xf>
    <xf numFmtId="0" fontId="8" fillId="33" borderId="11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top"/>
    </xf>
    <xf numFmtId="0" fontId="8" fillId="33" borderId="16" xfId="0" applyFont="1" applyFill="1" applyBorder="1" applyAlignment="1">
      <alignment horizontal="center" vertical="top" wrapText="1"/>
    </xf>
    <xf numFmtId="0" fontId="88" fillId="33" borderId="16" xfId="0" applyFont="1" applyFill="1" applyBorder="1" applyAlignment="1">
      <alignment horizontal="center" vertical="center" wrapText="1"/>
    </xf>
    <xf numFmtId="0" fontId="88" fillId="33" borderId="12" xfId="0" applyFont="1" applyFill="1" applyBorder="1" applyAlignment="1">
      <alignment horizontal="center" vertical="center" wrapText="1"/>
    </xf>
    <xf numFmtId="0" fontId="4" fillId="33" borderId="14" xfId="59" applyFont="1" applyFill="1" applyBorder="1" applyAlignment="1">
      <alignment horizontal="center" vertical="top" wrapText="1"/>
      <protection/>
    </xf>
    <xf numFmtId="0" fontId="4" fillId="33" borderId="18" xfId="59" applyFont="1" applyFill="1" applyBorder="1" applyAlignment="1">
      <alignment horizontal="center" vertical="top" wrapText="1"/>
      <protection/>
    </xf>
    <xf numFmtId="0" fontId="4" fillId="33" borderId="13" xfId="59" applyFont="1" applyFill="1" applyBorder="1" applyAlignment="1">
      <alignment horizontal="center" vertical="top" wrapText="1"/>
      <protection/>
    </xf>
    <xf numFmtId="0" fontId="8" fillId="33" borderId="18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textRotation="90"/>
    </xf>
    <xf numFmtId="0" fontId="9" fillId="33" borderId="22" xfId="59" applyFont="1" applyFill="1" applyBorder="1" applyAlignment="1">
      <alignment horizontal="left" vertical="top" wrapText="1"/>
      <protection/>
    </xf>
    <xf numFmtId="0" fontId="9" fillId="33" borderId="26" xfId="59" applyFont="1" applyFill="1" applyBorder="1" applyAlignment="1">
      <alignment horizontal="left" vertical="top" wrapText="1"/>
      <protection/>
    </xf>
    <xf numFmtId="0" fontId="9" fillId="33" borderId="23" xfId="59" applyFont="1" applyFill="1" applyBorder="1" applyAlignment="1">
      <alignment horizontal="left" vertical="top" wrapText="1"/>
      <protection/>
    </xf>
    <xf numFmtId="0" fontId="9" fillId="33" borderId="25" xfId="59" applyFont="1" applyFill="1" applyBorder="1" applyAlignment="1">
      <alignment horizontal="left" vertical="top" wrapText="1"/>
      <protection/>
    </xf>
    <xf numFmtId="0" fontId="9" fillId="33" borderId="0" xfId="59" applyFont="1" applyFill="1" applyBorder="1" applyAlignment="1">
      <alignment horizontal="left" vertical="top" wrapText="1"/>
      <protection/>
    </xf>
    <xf numFmtId="0" fontId="9" fillId="33" borderId="15" xfId="59" applyFont="1" applyFill="1" applyBorder="1" applyAlignment="1">
      <alignment horizontal="left" vertical="top" wrapText="1"/>
      <protection/>
    </xf>
    <xf numFmtId="0" fontId="9" fillId="33" borderId="20" xfId="59" applyFont="1" applyFill="1" applyBorder="1" applyAlignment="1">
      <alignment horizontal="left" vertical="top" wrapText="1"/>
      <protection/>
    </xf>
    <xf numFmtId="0" fontId="9" fillId="33" borderId="24" xfId="59" applyFont="1" applyFill="1" applyBorder="1" applyAlignment="1">
      <alignment horizontal="left" vertical="top" wrapText="1"/>
      <protection/>
    </xf>
    <xf numFmtId="0" fontId="9" fillId="33" borderId="21" xfId="59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/>
    </xf>
    <xf numFmtId="0" fontId="6" fillId="0" borderId="0" xfId="42" applyAlignment="1" applyProtection="1">
      <alignment horizontal="left" wrapText="1"/>
      <protection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25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8" fillId="34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66675</xdr:colOff>
      <xdr:row>8</xdr:row>
      <xdr:rowOff>0</xdr:rowOff>
    </xdr:from>
    <xdr:to>
      <xdr:col>32</xdr:col>
      <xdr:colOff>200025</xdr:colOff>
      <xdr:row>8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7172325" y="1333500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66675</xdr:colOff>
      <xdr:row>8</xdr:row>
      <xdr:rowOff>0</xdr:rowOff>
    </xdr:from>
    <xdr:to>
      <xdr:col>33</xdr:col>
      <xdr:colOff>200025</xdr:colOff>
      <xdr:row>8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7391400" y="1333500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106" zoomScaleSheetLayoutView="106" zoomScalePageLayoutView="0" workbookViewId="0" topLeftCell="A1">
      <selection activeCell="G22" sqref="G22"/>
    </sheetView>
  </sheetViews>
  <sheetFormatPr defaultColWidth="9.00390625" defaultRowHeight="12.75"/>
  <cols>
    <col min="1" max="16384" width="9.125" style="1" customWidth="1"/>
  </cols>
  <sheetData>
    <row r="1" spans="1:10" ht="15.75">
      <c r="A1" s="330" t="s">
        <v>135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0" s="2" customFormat="1" ht="15.75">
      <c r="A2" s="330" t="s">
        <v>136</v>
      </c>
      <c r="B2" s="330"/>
      <c r="C2" s="330"/>
      <c r="D2" s="330"/>
      <c r="E2" s="330"/>
      <c r="F2" s="330"/>
      <c r="G2" s="330"/>
      <c r="H2" s="330"/>
      <c r="I2" s="330"/>
      <c r="J2" s="330"/>
    </row>
    <row r="3" spans="7:10" s="2" customFormat="1" ht="15.75">
      <c r="G3" s="40"/>
      <c r="H3" s="40"/>
      <c r="I3" s="40"/>
      <c r="J3" s="40"/>
    </row>
    <row r="4" spans="4:10" s="2" customFormat="1" ht="15.75">
      <c r="D4" s="327" t="s">
        <v>137</v>
      </c>
      <c r="E4" s="327"/>
      <c r="F4" s="327"/>
      <c r="G4" s="327"/>
      <c r="H4" s="327"/>
      <c r="I4" s="327"/>
      <c r="J4" s="327"/>
    </row>
    <row r="5" spans="4:10" ht="15.75">
      <c r="D5" s="41"/>
      <c r="E5" s="327" t="s">
        <v>264</v>
      </c>
      <c r="F5" s="327"/>
      <c r="G5" s="327"/>
      <c r="H5" s="327"/>
      <c r="I5" s="327"/>
      <c r="J5" s="327"/>
    </row>
    <row r="6" spans="4:10" s="2" customFormat="1" ht="15.75">
      <c r="D6" s="41"/>
      <c r="E6" s="327" t="s">
        <v>138</v>
      </c>
      <c r="F6" s="327"/>
      <c r="G6" s="327"/>
      <c r="H6" s="327"/>
      <c r="I6" s="327"/>
      <c r="J6" s="327"/>
    </row>
    <row r="7" spans="4:10" ht="15.75">
      <c r="D7" s="41"/>
      <c r="E7" s="327" t="s">
        <v>406</v>
      </c>
      <c r="F7" s="327"/>
      <c r="G7" s="327"/>
      <c r="H7" s="327"/>
      <c r="I7" s="327"/>
      <c r="J7" s="327"/>
    </row>
    <row r="8" spans="4:10" ht="15.75">
      <c r="D8" s="41"/>
      <c r="E8" s="41"/>
      <c r="F8" s="41"/>
      <c r="G8" s="41"/>
      <c r="H8" s="41"/>
      <c r="I8" s="41"/>
      <c r="J8" s="41"/>
    </row>
    <row r="9" spans="4:10" ht="15.75">
      <c r="D9" s="41"/>
      <c r="E9" s="41"/>
      <c r="F9" s="41"/>
      <c r="G9" s="41"/>
      <c r="H9" s="41" t="s">
        <v>0</v>
      </c>
      <c r="I9" s="41"/>
      <c r="J9" s="41"/>
    </row>
    <row r="12" spans="1:10" ht="15.75">
      <c r="A12" s="333" t="s">
        <v>1</v>
      </c>
      <c r="B12" s="333"/>
      <c r="C12" s="333"/>
      <c r="D12" s="333"/>
      <c r="E12" s="333"/>
      <c r="F12" s="333"/>
      <c r="G12" s="333"/>
      <c r="H12" s="333"/>
      <c r="I12" s="333"/>
      <c r="J12" s="333"/>
    </row>
    <row r="13" spans="1:10" ht="15.75">
      <c r="A13" s="330" t="s">
        <v>120</v>
      </c>
      <c r="B13" s="330"/>
      <c r="C13" s="330"/>
      <c r="D13" s="330"/>
      <c r="E13" s="330"/>
      <c r="F13" s="330"/>
      <c r="G13" s="330"/>
      <c r="H13" s="330"/>
      <c r="I13" s="330"/>
      <c r="J13" s="330"/>
    </row>
    <row r="14" spans="1:10" ht="15.75">
      <c r="A14" s="333" t="s">
        <v>139</v>
      </c>
      <c r="B14" s="333"/>
      <c r="C14" s="333"/>
      <c r="D14" s="333"/>
      <c r="E14" s="333"/>
      <c r="F14" s="333"/>
      <c r="G14" s="333"/>
      <c r="H14" s="333"/>
      <c r="I14" s="333"/>
      <c r="J14" s="333"/>
    </row>
    <row r="15" spans="1:10" ht="15.75">
      <c r="A15" s="330" t="s">
        <v>140</v>
      </c>
      <c r="B15" s="330"/>
      <c r="C15" s="330"/>
      <c r="D15" s="330"/>
      <c r="E15" s="330"/>
      <c r="F15" s="330"/>
      <c r="G15" s="330"/>
      <c r="H15" s="330"/>
      <c r="I15" s="330"/>
      <c r="J15" s="330"/>
    </row>
    <row r="16" spans="1:10" ht="30.75" customHeight="1">
      <c r="A16" s="331" t="s">
        <v>407</v>
      </c>
      <c r="B16" s="331"/>
      <c r="C16" s="331"/>
      <c r="D16" s="331"/>
      <c r="E16" s="331"/>
      <c r="F16" s="331"/>
      <c r="G16" s="331"/>
      <c r="H16" s="331"/>
      <c r="I16" s="331"/>
      <c r="J16" s="331"/>
    </row>
    <row r="17" spans="1:10" ht="75" customHeight="1">
      <c r="A17" s="438" t="s">
        <v>408</v>
      </c>
      <c r="B17" s="438"/>
      <c r="C17" s="438"/>
      <c r="D17" s="438"/>
      <c r="E17" s="438"/>
      <c r="F17" s="438"/>
      <c r="G17" s="438"/>
      <c r="H17" s="438"/>
      <c r="I17" s="438"/>
      <c r="J17" s="438"/>
    </row>
    <row r="18" spans="1:10" ht="15.75">
      <c r="A18" s="330" t="s">
        <v>2</v>
      </c>
      <c r="B18" s="330"/>
      <c r="C18" s="330"/>
      <c r="D18" s="330"/>
      <c r="E18" s="330"/>
      <c r="F18" s="330"/>
      <c r="G18" s="330"/>
      <c r="H18" s="330"/>
      <c r="I18" s="330"/>
      <c r="J18" s="330"/>
    </row>
    <row r="20" spans="1:10" ht="15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3" spans="1:11" ht="15.75">
      <c r="A23" s="37"/>
      <c r="B23" s="37"/>
      <c r="C23" s="37"/>
      <c r="D23" s="37"/>
      <c r="J23" s="37"/>
      <c r="K23" s="37"/>
    </row>
    <row r="24" spans="1:10" ht="15" customHeight="1">
      <c r="A24" s="39"/>
      <c r="B24" s="39"/>
      <c r="C24" s="39"/>
      <c r="D24" s="39"/>
      <c r="E24" s="332" t="s">
        <v>87</v>
      </c>
      <c r="F24" s="332"/>
      <c r="G24" s="332"/>
      <c r="H24" s="332"/>
      <c r="I24" s="332"/>
      <c r="J24" s="332"/>
    </row>
    <row r="25" spans="1:10" ht="15" customHeight="1">
      <c r="A25" s="39"/>
      <c r="B25" s="39"/>
      <c r="C25" s="39"/>
      <c r="D25" s="39"/>
      <c r="E25" s="48" t="s">
        <v>164</v>
      </c>
      <c r="F25" s="42"/>
      <c r="G25" s="42"/>
      <c r="H25" s="42"/>
      <c r="I25" s="42"/>
      <c r="J25" s="42"/>
    </row>
    <row r="26" spans="1:10" ht="15" customHeight="1">
      <c r="A26" s="39"/>
      <c r="B26" s="39"/>
      <c r="C26" s="39"/>
      <c r="D26" s="39"/>
      <c r="E26" s="48" t="s">
        <v>165</v>
      </c>
      <c r="F26" s="42"/>
      <c r="G26" s="42"/>
      <c r="H26" s="42"/>
      <c r="I26" s="42"/>
      <c r="J26" s="42"/>
    </row>
    <row r="27" spans="1:10" ht="18" customHeight="1">
      <c r="A27" s="39"/>
      <c r="B27" s="39"/>
      <c r="C27" s="39"/>
      <c r="D27" s="39"/>
      <c r="E27" s="332" t="s">
        <v>121</v>
      </c>
      <c r="F27" s="332"/>
      <c r="G27" s="332"/>
      <c r="H27" s="332"/>
      <c r="I27" s="332"/>
      <c r="J27" s="332"/>
    </row>
    <row r="28" spans="1:10" ht="15.75">
      <c r="A28" s="38"/>
      <c r="B28" s="38"/>
      <c r="C28" s="38"/>
      <c r="D28" s="38"/>
      <c r="E28" s="38" t="s">
        <v>181</v>
      </c>
      <c r="F28" s="38"/>
      <c r="G28" s="38"/>
      <c r="H28" s="38"/>
      <c r="I28" s="38"/>
      <c r="J28" s="38"/>
    </row>
    <row r="29" ht="15.75">
      <c r="E29" s="1" t="s">
        <v>182</v>
      </c>
    </row>
    <row r="30" ht="15.75">
      <c r="E30" s="1" t="s">
        <v>3</v>
      </c>
    </row>
    <row r="31" ht="15.75">
      <c r="E31" s="1" t="s">
        <v>61</v>
      </c>
    </row>
    <row r="34" ht="15.75">
      <c r="J34" s="38"/>
    </row>
    <row r="35" spans="5:10" ht="15.75">
      <c r="E35" s="329"/>
      <c r="F35" s="329"/>
      <c r="G35" s="329"/>
      <c r="H35" s="329"/>
      <c r="I35" s="329"/>
      <c r="J35" s="329"/>
    </row>
    <row r="36" spans="5:10" ht="15.75">
      <c r="E36" s="329"/>
      <c r="F36" s="329"/>
      <c r="G36" s="329"/>
      <c r="H36" s="329"/>
      <c r="I36" s="329"/>
      <c r="J36" s="329"/>
    </row>
    <row r="37" spans="5:10" ht="15.75">
      <c r="E37" s="328"/>
      <c r="F37" s="328"/>
      <c r="G37" s="328"/>
      <c r="H37" s="328"/>
      <c r="I37" s="328"/>
      <c r="J37" s="328"/>
    </row>
    <row r="38" spans="5:10" ht="15.75">
      <c r="E38" s="328"/>
      <c r="F38" s="328"/>
      <c r="G38" s="328"/>
      <c r="H38" s="328"/>
      <c r="I38" s="328"/>
      <c r="J38" s="328"/>
    </row>
    <row r="39" spans="5:10" ht="15.75">
      <c r="E39" s="328"/>
      <c r="F39" s="328"/>
      <c r="G39" s="328"/>
      <c r="H39" s="328"/>
      <c r="I39" s="328"/>
      <c r="J39" s="328"/>
    </row>
  </sheetData>
  <sheetProtection/>
  <mergeCells count="20">
    <mergeCell ref="A1:J1"/>
    <mergeCell ref="A2:J2"/>
    <mergeCell ref="D4:J4"/>
    <mergeCell ref="E5:J5"/>
    <mergeCell ref="E6:J6"/>
    <mergeCell ref="E27:J27"/>
    <mergeCell ref="E24:J24"/>
    <mergeCell ref="A12:J12"/>
    <mergeCell ref="A13:J13"/>
    <mergeCell ref="A14:J14"/>
    <mergeCell ref="E7:J7"/>
    <mergeCell ref="E39:J39"/>
    <mergeCell ref="E35:J35"/>
    <mergeCell ref="E36:J36"/>
    <mergeCell ref="E37:J37"/>
    <mergeCell ref="E38:J38"/>
    <mergeCell ref="A15:J15"/>
    <mergeCell ref="A16:J16"/>
    <mergeCell ref="A18:J18"/>
    <mergeCell ref="A17:J17"/>
  </mergeCells>
  <printOptions/>
  <pageMargins left="0.62" right="0.55" top="0.59" bottom="0.5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G11" sqref="B11:G11"/>
    </sheetView>
  </sheetViews>
  <sheetFormatPr defaultColWidth="9.00390625" defaultRowHeight="12.75"/>
  <cols>
    <col min="1" max="1" width="9.125" style="1" customWidth="1"/>
    <col min="2" max="2" width="27.125" style="1" customWidth="1"/>
    <col min="3" max="3" width="11.875" style="1" customWidth="1"/>
    <col min="4" max="4" width="16.125" style="1" customWidth="1"/>
    <col min="5" max="5" width="17.25390625" style="1" customWidth="1"/>
    <col min="6" max="6" width="18.875" style="1" customWidth="1"/>
    <col min="7" max="7" width="18.375" style="1" customWidth="1"/>
    <col min="8" max="8" width="12.375" style="1" customWidth="1"/>
    <col min="9" max="16384" width="9.125" style="1" customWidth="1"/>
  </cols>
  <sheetData>
    <row r="2" spans="1:9" ht="15.75">
      <c r="A2" s="334" t="s">
        <v>17</v>
      </c>
      <c r="B2" s="334"/>
      <c r="C2" s="334"/>
      <c r="D2" s="334"/>
      <c r="E2" s="334"/>
      <c r="F2" s="334"/>
      <c r="G2" s="334"/>
      <c r="H2" s="334"/>
      <c r="I2" s="334"/>
    </row>
    <row r="4" spans="1:9" ht="16.5" customHeight="1">
      <c r="A4" s="336" t="s">
        <v>4</v>
      </c>
      <c r="B4" s="335" t="s">
        <v>5</v>
      </c>
      <c r="C4" s="335" t="s">
        <v>6</v>
      </c>
      <c r="D4" s="336" t="s">
        <v>7</v>
      </c>
      <c r="E4" s="336"/>
      <c r="F4" s="335" t="s">
        <v>10</v>
      </c>
      <c r="G4" s="335" t="s">
        <v>11</v>
      </c>
      <c r="H4" s="335" t="s">
        <v>12</v>
      </c>
      <c r="I4" s="335" t="s">
        <v>13</v>
      </c>
    </row>
    <row r="5" spans="1:13" s="3" customFormat="1" ht="45.75" customHeight="1">
      <c r="A5" s="336"/>
      <c r="B5" s="335"/>
      <c r="C5" s="335"/>
      <c r="D5" s="6" t="s">
        <v>8</v>
      </c>
      <c r="E5" s="5" t="s">
        <v>9</v>
      </c>
      <c r="F5" s="335"/>
      <c r="G5" s="335"/>
      <c r="H5" s="335"/>
      <c r="I5" s="335"/>
      <c r="J5" s="4"/>
      <c r="K5" s="4"/>
      <c r="L5" s="4"/>
      <c r="M5" s="4"/>
    </row>
    <row r="6" spans="1:9" s="3" customFormat="1" ht="15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</row>
    <row r="7" spans="1:9" s="3" customFormat="1" ht="15.75">
      <c r="A7" s="8" t="s">
        <v>166</v>
      </c>
      <c r="B7" s="10">
        <v>39</v>
      </c>
      <c r="C7" s="10"/>
      <c r="D7" s="10"/>
      <c r="E7" s="10"/>
      <c r="F7" s="10">
        <v>2</v>
      </c>
      <c r="G7" s="10"/>
      <c r="H7" s="10">
        <v>11</v>
      </c>
      <c r="I7" s="7">
        <f>SUM(B7:H7)</f>
        <v>52</v>
      </c>
    </row>
    <row r="8" spans="1:9" ht="15.75">
      <c r="A8" s="8" t="s">
        <v>14</v>
      </c>
      <c r="B8" s="10">
        <v>37</v>
      </c>
      <c r="C8" s="10">
        <v>2</v>
      </c>
      <c r="D8" s="10"/>
      <c r="E8" s="10"/>
      <c r="F8" s="10">
        <v>2</v>
      </c>
      <c r="G8" s="10"/>
      <c r="H8" s="10">
        <v>11</v>
      </c>
      <c r="I8" s="7">
        <f>SUM(B8:H8)</f>
        <v>52</v>
      </c>
    </row>
    <row r="9" spans="1:9" ht="15.75">
      <c r="A9" s="8" t="s">
        <v>15</v>
      </c>
      <c r="B9" s="10">
        <v>30</v>
      </c>
      <c r="C9" s="10">
        <v>6</v>
      </c>
      <c r="D9" s="10">
        <v>4</v>
      </c>
      <c r="E9" s="10"/>
      <c r="F9" s="10">
        <v>1</v>
      </c>
      <c r="G9" s="10"/>
      <c r="H9" s="10">
        <v>11</v>
      </c>
      <c r="I9" s="7">
        <f>SUM(B9:H9)</f>
        <v>52</v>
      </c>
    </row>
    <row r="10" spans="1:9" ht="15.75">
      <c r="A10" s="8" t="s">
        <v>183</v>
      </c>
      <c r="B10" s="10">
        <v>19</v>
      </c>
      <c r="C10" s="10"/>
      <c r="D10" s="10">
        <v>11</v>
      </c>
      <c r="E10" s="10">
        <v>4</v>
      </c>
      <c r="F10" s="10">
        <v>1</v>
      </c>
      <c r="G10" s="10">
        <v>6</v>
      </c>
      <c r="H10" s="10">
        <v>2</v>
      </c>
      <c r="I10" s="7">
        <f>SUM(B10:H10)</f>
        <v>43</v>
      </c>
    </row>
    <row r="11" spans="1:9" s="2" customFormat="1" ht="15.75">
      <c r="A11" s="9" t="s">
        <v>16</v>
      </c>
      <c r="B11" s="7">
        <f>SUM(B7:B10)</f>
        <v>125</v>
      </c>
      <c r="C11" s="7">
        <f aca="true" t="shared" si="0" ref="C11:I11">SUM(C7:C10)</f>
        <v>8</v>
      </c>
      <c r="D11" s="7">
        <f t="shared" si="0"/>
        <v>15</v>
      </c>
      <c r="E11" s="7">
        <f t="shared" si="0"/>
        <v>4</v>
      </c>
      <c r="F11" s="7">
        <f t="shared" si="0"/>
        <v>6</v>
      </c>
      <c r="G11" s="7">
        <f t="shared" si="0"/>
        <v>6</v>
      </c>
      <c r="H11" s="7">
        <f t="shared" si="0"/>
        <v>35</v>
      </c>
      <c r="I11" s="7">
        <f t="shared" si="0"/>
        <v>199</v>
      </c>
    </row>
  </sheetData>
  <sheetProtection/>
  <mergeCells count="9">
    <mergeCell ref="A2:I2"/>
    <mergeCell ref="F4:F5"/>
    <mergeCell ref="G4:G5"/>
    <mergeCell ref="H4:H5"/>
    <mergeCell ref="I4:I5"/>
    <mergeCell ref="D4:E4"/>
    <mergeCell ref="A4:A5"/>
    <mergeCell ref="B4:B5"/>
    <mergeCell ref="C4:C5"/>
  </mergeCells>
  <printOptions/>
  <pageMargins left="0.33" right="0.29" top="0.55" bottom="0.52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26"/>
  <sheetViews>
    <sheetView zoomScale="60" zoomScaleNormal="60" zoomScaleSheetLayoutView="80" workbookViewId="0" topLeftCell="A1">
      <selection activeCell="C5" sqref="C5:J5"/>
    </sheetView>
  </sheetViews>
  <sheetFormatPr defaultColWidth="9.00390625" defaultRowHeight="12.75"/>
  <cols>
    <col min="1" max="1" width="11.75390625" style="32" customWidth="1"/>
    <col min="2" max="2" width="40.25390625" style="32" customWidth="1"/>
    <col min="3" max="3" width="4.25390625" style="32" customWidth="1"/>
    <col min="4" max="4" width="4.375" style="32" customWidth="1"/>
    <col min="5" max="9" width="3.75390625" style="32" customWidth="1"/>
    <col min="10" max="10" width="4.125" style="178" customWidth="1"/>
    <col min="11" max="12" width="7.25390625" style="32" customWidth="1"/>
    <col min="13" max="14" width="7.125" style="32" customWidth="1"/>
    <col min="15" max="15" width="8.00390625" style="32" customWidth="1"/>
    <col min="16" max="16" width="7.125" style="32" customWidth="1"/>
    <col min="17" max="17" width="6.75390625" style="32" customWidth="1"/>
    <col min="18" max="18" width="7.25390625" style="32" customWidth="1"/>
    <col min="19" max="19" width="6.25390625" style="32" customWidth="1"/>
    <col min="20" max="24" width="7.25390625" style="32" customWidth="1"/>
    <col min="25" max="26" width="7.125" style="310" customWidth="1"/>
    <col min="27" max="28" width="7.625" style="310" customWidth="1"/>
    <col min="29" max="30" width="7.875" style="32" customWidth="1"/>
    <col min="31" max="34" width="7.75390625" style="32" customWidth="1"/>
    <col min="35" max="35" width="8.00390625" style="32" customWidth="1"/>
    <col min="36" max="38" width="9.125" style="71" customWidth="1"/>
    <col min="39" max="39" width="9.125" style="31" customWidth="1"/>
    <col min="40" max="16384" width="9.125" style="32" customWidth="1"/>
  </cols>
  <sheetData>
    <row r="1" spans="1:34" ht="15">
      <c r="A1" s="349" t="s">
        <v>400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235"/>
      <c r="AG1" s="175"/>
      <c r="AH1" s="175"/>
    </row>
    <row r="2" spans="1:39" s="175" customFormat="1" ht="15.75" customHeight="1">
      <c r="A2" s="363" t="s">
        <v>18</v>
      </c>
      <c r="B2" s="366" t="s">
        <v>19</v>
      </c>
      <c r="C2" s="337" t="s">
        <v>20</v>
      </c>
      <c r="D2" s="344"/>
      <c r="E2" s="344"/>
      <c r="F2" s="344"/>
      <c r="G2" s="344"/>
      <c r="H2" s="344"/>
      <c r="I2" s="344"/>
      <c r="J2" s="338"/>
      <c r="K2" s="337" t="s">
        <v>152</v>
      </c>
      <c r="L2" s="348" t="s">
        <v>153</v>
      </c>
      <c r="M2" s="354" t="s">
        <v>154</v>
      </c>
      <c r="N2" s="355"/>
      <c r="O2" s="355"/>
      <c r="P2" s="355"/>
      <c r="Q2" s="355"/>
      <c r="R2" s="355"/>
      <c r="S2" s="355"/>
      <c r="T2" s="356"/>
      <c r="U2" s="233"/>
      <c r="V2" s="233"/>
      <c r="W2" s="233"/>
      <c r="X2" s="233"/>
      <c r="Y2" s="369" t="s">
        <v>142</v>
      </c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1"/>
      <c r="AK2" s="71"/>
      <c r="AL2" s="71"/>
      <c r="AM2" s="31"/>
    </row>
    <row r="3" spans="1:39" s="175" customFormat="1" ht="15" customHeight="1">
      <c r="A3" s="364"/>
      <c r="B3" s="357"/>
      <c r="C3" s="345"/>
      <c r="D3" s="346"/>
      <c r="E3" s="346"/>
      <c r="F3" s="346"/>
      <c r="G3" s="346"/>
      <c r="H3" s="346"/>
      <c r="I3" s="346"/>
      <c r="J3" s="347"/>
      <c r="K3" s="345"/>
      <c r="L3" s="348"/>
      <c r="M3" s="338" t="s">
        <v>143</v>
      </c>
      <c r="N3" s="348" t="s">
        <v>144</v>
      </c>
      <c r="O3" s="348"/>
      <c r="P3" s="348"/>
      <c r="Q3" s="348"/>
      <c r="R3" s="348"/>
      <c r="S3" s="348"/>
      <c r="T3" s="348"/>
      <c r="U3" s="354" t="s">
        <v>141</v>
      </c>
      <c r="V3" s="355"/>
      <c r="W3" s="355"/>
      <c r="X3" s="356"/>
      <c r="Y3" s="351" t="s">
        <v>21</v>
      </c>
      <c r="Z3" s="352"/>
      <c r="AA3" s="352"/>
      <c r="AB3" s="353"/>
      <c r="AC3" s="354" t="s">
        <v>22</v>
      </c>
      <c r="AD3" s="355"/>
      <c r="AE3" s="355"/>
      <c r="AF3" s="356"/>
      <c r="AG3" s="354" t="s">
        <v>184</v>
      </c>
      <c r="AH3" s="355"/>
      <c r="AI3" s="355"/>
      <c r="AJ3" s="356"/>
      <c r="AK3" s="71"/>
      <c r="AL3" s="71"/>
      <c r="AM3" s="31"/>
    </row>
    <row r="4" spans="1:39" s="175" customFormat="1" ht="30" customHeight="1">
      <c r="A4" s="364"/>
      <c r="B4" s="357"/>
      <c r="C4" s="345"/>
      <c r="D4" s="346"/>
      <c r="E4" s="346"/>
      <c r="F4" s="346"/>
      <c r="G4" s="346"/>
      <c r="H4" s="346"/>
      <c r="I4" s="346"/>
      <c r="J4" s="347"/>
      <c r="K4" s="345"/>
      <c r="L4" s="348"/>
      <c r="M4" s="347"/>
      <c r="N4" s="357" t="s">
        <v>145</v>
      </c>
      <c r="O4" s="339" t="s">
        <v>146</v>
      </c>
      <c r="P4" s="380"/>
      <c r="Q4" s="340"/>
      <c r="R4" s="357" t="s">
        <v>147</v>
      </c>
      <c r="S4" s="357" t="s">
        <v>148</v>
      </c>
      <c r="T4" s="357" t="s">
        <v>10</v>
      </c>
      <c r="U4" s="337" t="s">
        <v>185</v>
      </c>
      <c r="V4" s="338"/>
      <c r="W4" s="337" t="s">
        <v>186</v>
      </c>
      <c r="X4" s="338"/>
      <c r="Y4" s="359" t="s">
        <v>187</v>
      </c>
      <c r="Z4" s="360"/>
      <c r="AA4" s="359" t="s">
        <v>188</v>
      </c>
      <c r="AB4" s="360"/>
      <c r="AC4" s="337" t="s">
        <v>256</v>
      </c>
      <c r="AD4" s="338"/>
      <c r="AE4" s="337" t="s">
        <v>257</v>
      </c>
      <c r="AF4" s="338"/>
      <c r="AG4" s="337" t="s">
        <v>189</v>
      </c>
      <c r="AH4" s="338"/>
      <c r="AI4" s="337" t="s">
        <v>190</v>
      </c>
      <c r="AJ4" s="338"/>
      <c r="AK4" s="71"/>
      <c r="AL4" s="71"/>
      <c r="AM4" s="31"/>
    </row>
    <row r="5" spans="1:39" s="175" customFormat="1" ht="37.5" customHeight="1">
      <c r="A5" s="364"/>
      <c r="B5" s="357"/>
      <c r="C5" s="348" t="s">
        <v>258</v>
      </c>
      <c r="D5" s="348"/>
      <c r="E5" s="348"/>
      <c r="F5" s="348"/>
      <c r="G5" s="348"/>
      <c r="H5" s="348"/>
      <c r="I5" s="348"/>
      <c r="J5" s="348"/>
      <c r="K5" s="345"/>
      <c r="L5" s="348"/>
      <c r="M5" s="347"/>
      <c r="N5" s="357"/>
      <c r="O5" s="366" t="s">
        <v>149</v>
      </c>
      <c r="P5" s="366" t="s">
        <v>25</v>
      </c>
      <c r="Q5" s="366" t="s">
        <v>26</v>
      </c>
      <c r="R5" s="357"/>
      <c r="S5" s="357"/>
      <c r="T5" s="357"/>
      <c r="U5" s="339"/>
      <c r="V5" s="340"/>
      <c r="W5" s="339"/>
      <c r="X5" s="340"/>
      <c r="Y5" s="361"/>
      <c r="Z5" s="362"/>
      <c r="AA5" s="361"/>
      <c r="AB5" s="362"/>
      <c r="AC5" s="339"/>
      <c r="AD5" s="340"/>
      <c r="AE5" s="339"/>
      <c r="AF5" s="340"/>
      <c r="AG5" s="339"/>
      <c r="AH5" s="340"/>
      <c r="AI5" s="339"/>
      <c r="AJ5" s="340"/>
      <c r="AK5" s="71"/>
      <c r="AL5" s="71"/>
      <c r="AM5" s="31"/>
    </row>
    <row r="6" spans="1:39" s="175" customFormat="1" ht="18" customHeight="1">
      <c r="A6" s="365"/>
      <c r="B6" s="358"/>
      <c r="C6" s="229">
        <v>1</v>
      </c>
      <c r="D6" s="229">
        <v>2</v>
      </c>
      <c r="E6" s="229">
        <v>3</v>
      </c>
      <c r="F6" s="229">
        <v>4</v>
      </c>
      <c r="G6" s="229">
        <v>5</v>
      </c>
      <c r="H6" s="229">
        <v>6</v>
      </c>
      <c r="I6" s="229">
        <v>7</v>
      </c>
      <c r="J6" s="229">
        <v>8</v>
      </c>
      <c r="K6" s="339"/>
      <c r="L6" s="348"/>
      <c r="M6" s="340"/>
      <c r="N6" s="358"/>
      <c r="O6" s="358"/>
      <c r="P6" s="358"/>
      <c r="Q6" s="358"/>
      <c r="R6" s="358"/>
      <c r="S6" s="358"/>
      <c r="T6" s="358"/>
      <c r="U6" s="43" t="s">
        <v>150</v>
      </c>
      <c r="V6" s="43" t="s">
        <v>151</v>
      </c>
      <c r="W6" s="43" t="s">
        <v>150</v>
      </c>
      <c r="X6" s="43" t="s">
        <v>151</v>
      </c>
      <c r="Y6" s="299" t="s">
        <v>150</v>
      </c>
      <c r="Z6" s="299" t="s">
        <v>151</v>
      </c>
      <c r="AA6" s="299" t="s">
        <v>150</v>
      </c>
      <c r="AB6" s="299" t="s">
        <v>151</v>
      </c>
      <c r="AC6" s="43" t="s">
        <v>150</v>
      </c>
      <c r="AD6" s="43" t="s">
        <v>151</v>
      </c>
      <c r="AE6" s="43" t="s">
        <v>150</v>
      </c>
      <c r="AF6" s="43" t="s">
        <v>151</v>
      </c>
      <c r="AG6" s="43" t="s">
        <v>150</v>
      </c>
      <c r="AH6" s="43" t="s">
        <v>151</v>
      </c>
      <c r="AI6" s="43" t="s">
        <v>150</v>
      </c>
      <c r="AJ6" s="43" t="s">
        <v>151</v>
      </c>
      <c r="AK6" s="71"/>
      <c r="AL6" s="71"/>
      <c r="AM6" s="31"/>
    </row>
    <row r="7" spans="1:38" s="31" customFormat="1" ht="14.25">
      <c r="A7" s="44">
        <v>1</v>
      </c>
      <c r="B7" s="44">
        <v>2</v>
      </c>
      <c r="C7" s="234"/>
      <c r="D7" s="234"/>
      <c r="E7" s="372">
        <v>3</v>
      </c>
      <c r="F7" s="372"/>
      <c r="G7" s="372"/>
      <c r="H7" s="372"/>
      <c r="I7" s="372"/>
      <c r="J7" s="373"/>
      <c r="K7" s="44">
        <v>4</v>
      </c>
      <c r="L7" s="44">
        <v>5</v>
      </c>
      <c r="M7" s="44">
        <v>6</v>
      </c>
      <c r="N7" s="44">
        <v>7</v>
      </c>
      <c r="O7" s="44">
        <v>8</v>
      </c>
      <c r="P7" s="44">
        <v>9</v>
      </c>
      <c r="Q7" s="44">
        <v>10</v>
      </c>
      <c r="R7" s="44">
        <v>11</v>
      </c>
      <c r="S7" s="44">
        <v>12</v>
      </c>
      <c r="T7" s="44">
        <v>13</v>
      </c>
      <c r="U7" s="44">
        <v>14</v>
      </c>
      <c r="V7" s="44">
        <v>15</v>
      </c>
      <c r="W7" s="44">
        <v>16</v>
      </c>
      <c r="X7" s="44">
        <v>17</v>
      </c>
      <c r="Y7" s="300">
        <v>18</v>
      </c>
      <c r="Z7" s="300">
        <v>19</v>
      </c>
      <c r="AA7" s="300">
        <v>20</v>
      </c>
      <c r="AB7" s="300">
        <v>21</v>
      </c>
      <c r="AC7" s="44">
        <v>22</v>
      </c>
      <c r="AD7" s="44">
        <v>23</v>
      </c>
      <c r="AE7" s="44">
        <v>24</v>
      </c>
      <c r="AF7" s="44">
        <v>25</v>
      </c>
      <c r="AG7" s="44">
        <v>26</v>
      </c>
      <c r="AH7" s="44">
        <v>27</v>
      </c>
      <c r="AI7" s="44">
        <v>28</v>
      </c>
      <c r="AJ7" s="44">
        <v>29</v>
      </c>
      <c r="AK7" s="71"/>
      <c r="AL7" s="71" t="s">
        <v>27</v>
      </c>
    </row>
    <row r="8" spans="1:38" s="31" customFormat="1" ht="14.25">
      <c r="A8" s="177" t="s">
        <v>372</v>
      </c>
      <c r="B8" s="173" t="s">
        <v>373</v>
      </c>
      <c r="C8" s="341" t="s">
        <v>364</v>
      </c>
      <c r="D8" s="342"/>
      <c r="E8" s="342"/>
      <c r="F8" s="342"/>
      <c r="G8" s="342"/>
      <c r="H8" s="342"/>
      <c r="I8" s="342"/>
      <c r="J8" s="343"/>
      <c r="K8" s="45">
        <f aca="true" t="shared" si="0" ref="K8:AJ8">SUM(K9:K22)</f>
        <v>1476</v>
      </c>
      <c r="L8" s="45">
        <f t="shared" si="0"/>
        <v>1404</v>
      </c>
      <c r="M8" s="45">
        <f t="shared" si="0"/>
        <v>0</v>
      </c>
      <c r="N8" s="45">
        <f t="shared" si="0"/>
        <v>1404</v>
      </c>
      <c r="O8" s="45">
        <f t="shared" si="0"/>
        <v>896</v>
      </c>
      <c r="P8" s="45">
        <f t="shared" si="0"/>
        <v>476</v>
      </c>
      <c r="Q8" s="45">
        <f t="shared" si="0"/>
        <v>0</v>
      </c>
      <c r="R8" s="45">
        <f t="shared" si="0"/>
        <v>0</v>
      </c>
      <c r="S8" s="45">
        <f t="shared" si="0"/>
        <v>32</v>
      </c>
      <c r="T8" s="45">
        <f t="shared" si="0"/>
        <v>40</v>
      </c>
      <c r="U8" s="45">
        <f t="shared" si="0"/>
        <v>612</v>
      </c>
      <c r="V8" s="45">
        <f t="shared" si="0"/>
        <v>0</v>
      </c>
      <c r="W8" s="45">
        <f t="shared" si="0"/>
        <v>792</v>
      </c>
      <c r="X8" s="45">
        <f t="shared" si="0"/>
        <v>0</v>
      </c>
      <c r="Y8" s="297">
        <f t="shared" si="0"/>
        <v>0</v>
      </c>
      <c r="Z8" s="297">
        <f t="shared" si="0"/>
        <v>0</v>
      </c>
      <c r="AA8" s="297">
        <f t="shared" si="0"/>
        <v>0</v>
      </c>
      <c r="AB8" s="297">
        <f t="shared" si="0"/>
        <v>0</v>
      </c>
      <c r="AC8" s="45">
        <f t="shared" si="0"/>
        <v>0</v>
      </c>
      <c r="AD8" s="45">
        <f t="shared" si="0"/>
        <v>0</v>
      </c>
      <c r="AE8" s="45">
        <f t="shared" si="0"/>
        <v>0</v>
      </c>
      <c r="AF8" s="45">
        <f t="shared" si="0"/>
        <v>0</v>
      </c>
      <c r="AG8" s="45">
        <f t="shared" si="0"/>
        <v>0</v>
      </c>
      <c r="AH8" s="45">
        <f t="shared" si="0"/>
        <v>0</v>
      </c>
      <c r="AI8" s="45">
        <f t="shared" si="0"/>
        <v>0</v>
      </c>
      <c r="AJ8" s="45">
        <f t="shared" si="0"/>
        <v>0</v>
      </c>
      <c r="AK8" s="71"/>
      <c r="AL8" s="71"/>
    </row>
    <row r="9" spans="1:38" s="179" customFormat="1" ht="15">
      <c r="A9" s="295" t="s">
        <v>374</v>
      </c>
      <c r="B9" s="312" t="s">
        <v>191</v>
      </c>
      <c r="C9" s="50" t="s">
        <v>239</v>
      </c>
      <c r="D9" s="75" t="s">
        <v>115</v>
      </c>
      <c r="E9" s="29"/>
      <c r="F9" s="29"/>
      <c r="G9" s="29"/>
      <c r="H9" s="29"/>
      <c r="I9" s="29"/>
      <c r="J9" s="29"/>
      <c r="K9" s="70">
        <f>SUM(L9+R9+S9+T9)</f>
        <v>96</v>
      </c>
      <c r="L9" s="70">
        <f>SUM(M9:N9)</f>
        <v>78</v>
      </c>
      <c r="M9" s="29">
        <f>SUM(V9+X9)</f>
        <v>0</v>
      </c>
      <c r="N9" s="70">
        <f>SUM(U9+W9+Y9+AA9+AC9+AE9+AG9+AI9)</f>
        <v>78</v>
      </c>
      <c r="O9" s="70">
        <f aca="true" t="shared" si="1" ref="O9:O22">SUM(N9-P9-Q9)</f>
        <v>0</v>
      </c>
      <c r="P9" s="29">
        <v>78</v>
      </c>
      <c r="Q9" s="29"/>
      <c r="R9" s="29"/>
      <c r="S9" s="29">
        <v>8</v>
      </c>
      <c r="T9" s="29">
        <v>10</v>
      </c>
      <c r="U9" s="29">
        <v>34</v>
      </c>
      <c r="V9" s="29"/>
      <c r="W9" s="29">
        <v>44</v>
      </c>
      <c r="X9" s="29"/>
      <c r="Y9" s="301"/>
      <c r="Z9" s="301"/>
      <c r="AA9" s="301"/>
      <c r="AB9" s="301"/>
      <c r="AC9" s="29"/>
      <c r="AD9" s="29"/>
      <c r="AE9" s="29"/>
      <c r="AF9" s="29"/>
      <c r="AG9" s="29"/>
      <c r="AH9" s="29"/>
      <c r="AI9" s="29"/>
      <c r="AJ9" s="29"/>
      <c r="AK9" s="178"/>
      <c r="AL9" s="178"/>
    </row>
    <row r="10" spans="1:38" s="179" customFormat="1" ht="15">
      <c r="A10" s="295" t="s">
        <v>375</v>
      </c>
      <c r="B10" s="313" t="s">
        <v>192</v>
      </c>
      <c r="C10" s="50" t="s">
        <v>239</v>
      </c>
      <c r="D10" s="50" t="s">
        <v>113</v>
      </c>
      <c r="E10" s="29"/>
      <c r="F10" s="29"/>
      <c r="G10" s="29"/>
      <c r="H10" s="29"/>
      <c r="I10" s="29"/>
      <c r="J10" s="29"/>
      <c r="K10" s="70">
        <f aca="true" t="shared" si="2" ref="K10:K22">SUM(L10+R10+S10+T10)</f>
        <v>112</v>
      </c>
      <c r="L10" s="70">
        <f aca="true" t="shared" si="3" ref="L10:L22">SUM(M10:N10)</f>
        <v>112</v>
      </c>
      <c r="M10" s="29">
        <f aca="true" t="shared" si="4" ref="M10:M22">SUM(V10+X10)</f>
        <v>0</v>
      </c>
      <c r="N10" s="70">
        <f aca="true" t="shared" si="5" ref="N10:N22">SUM(U10+W10+Y10+AA10+AC10+AE10+AG10+AI10)</f>
        <v>112</v>
      </c>
      <c r="O10" s="70">
        <v>112</v>
      </c>
      <c r="P10" s="29">
        <v>0</v>
      </c>
      <c r="Q10" s="29"/>
      <c r="R10" s="29"/>
      <c r="S10" s="29"/>
      <c r="T10" s="29"/>
      <c r="U10" s="29">
        <v>68</v>
      </c>
      <c r="V10" s="29"/>
      <c r="W10" s="29">
        <v>44</v>
      </c>
      <c r="X10" s="29"/>
      <c r="Y10" s="301"/>
      <c r="Z10" s="301"/>
      <c r="AA10" s="301"/>
      <c r="AB10" s="301"/>
      <c r="AC10" s="29"/>
      <c r="AD10" s="29"/>
      <c r="AE10" s="29"/>
      <c r="AF10" s="29"/>
      <c r="AG10" s="29"/>
      <c r="AH10" s="29"/>
      <c r="AI10" s="29"/>
      <c r="AJ10" s="29"/>
      <c r="AK10" s="178"/>
      <c r="AL10" s="178"/>
    </row>
    <row r="11" spans="1:38" s="179" customFormat="1" ht="15">
      <c r="A11" s="295" t="s">
        <v>376</v>
      </c>
      <c r="B11" s="313" t="s">
        <v>23</v>
      </c>
      <c r="C11" s="50" t="s">
        <v>239</v>
      </c>
      <c r="D11" s="50" t="s">
        <v>115</v>
      </c>
      <c r="E11" s="29"/>
      <c r="F11" s="29"/>
      <c r="G11" s="29"/>
      <c r="H11" s="29"/>
      <c r="I11" s="29"/>
      <c r="J11" s="29"/>
      <c r="K11" s="70">
        <f t="shared" si="2"/>
        <v>140</v>
      </c>
      <c r="L11" s="70">
        <f t="shared" si="3"/>
        <v>122</v>
      </c>
      <c r="M11" s="29">
        <f t="shared" si="4"/>
        <v>0</v>
      </c>
      <c r="N11" s="70">
        <f t="shared" si="5"/>
        <v>122</v>
      </c>
      <c r="O11" s="70">
        <v>122</v>
      </c>
      <c r="P11" s="29">
        <v>0</v>
      </c>
      <c r="Q11" s="29"/>
      <c r="R11" s="29"/>
      <c r="S11" s="29">
        <v>8</v>
      </c>
      <c r="T11" s="29">
        <v>10</v>
      </c>
      <c r="U11" s="29">
        <v>34</v>
      </c>
      <c r="V11" s="29"/>
      <c r="W11" s="29">
        <v>88</v>
      </c>
      <c r="X11" s="29"/>
      <c r="Y11" s="301"/>
      <c r="Z11" s="301"/>
      <c r="AA11" s="301"/>
      <c r="AB11" s="301"/>
      <c r="AC11" s="29"/>
      <c r="AD11" s="29"/>
      <c r="AE11" s="29"/>
      <c r="AF11" s="29"/>
      <c r="AG11" s="29"/>
      <c r="AH11" s="29"/>
      <c r="AI11" s="29"/>
      <c r="AJ11" s="29"/>
      <c r="AK11" s="178"/>
      <c r="AL11" s="178"/>
    </row>
    <row r="12" spans="1:38" s="179" customFormat="1" ht="15">
      <c r="A12" s="295" t="s">
        <v>377</v>
      </c>
      <c r="B12" s="313" t="s">
        <v>343</v>
      </c>
      <c r="C12" s="50"/>
      <c r="D12" s="50" t="s">
        <v>113</v>
      </c>
      <c r="E12" s="29"/>
      <c r="F12" s="29"/>
      <c r="G12" s="29"/>
      <c r="H12" s="29"/>
      <c r="I12" s="29"/>
      <c r="J12" s="29"/>
      <c r="K12" s="70">
        <f t="shared" si="2"/>
        <v>66</v>
      </c>
      <c r="L12" s="70">
        <f t="shared" si="3"/>
        <v>66</v>
      </c>
      <c r="M12" s="29">
        <f t="shared" si="4"/>
        <v>0</v>
      </c>
      <c r="N12" s="70">
        <f t="shared" si="5"/>
        <v>66</v>
      </c>
      <c r="O12" s="70">
        <f t="shared" si="1"/>
        <v>66</v>
      </c>
      <c r="P12" s="29">
        <v>0</v>
      </c>
      <c r="Q12" s="29"/>
      <c r="R12" s="29"/>
      <c r="S12" s="29"/>
      <c r="T12" s="29"/>
      <c r="U12" s="29"/>
      <c r="V12" s="29"/>
      <c r="W12" s="29">
        <v>66</v>
      </c>
      <c r="X12" s="29"/>
      <c r="Y12" s="301"/>
      <c r="Z12" s="301"/>
      <c r="AA12" s="301"/>
      <c r="AB12" s="301"/>
      <c r="AC12" s="29"/>
      <c r="AD12" s="29"/>
      <c r="AE12" s="29"/>
      <c r="AF12" s="29"/>
      <c r="AG12" s="29"/>
      <c r="AH12" s="29"/>
      <c r="AI12" s="29"/>
      <c r="AJ12" s="29"/>
      <c r="AK12" s="178"/>
      <c r="AL12" s="178"/>
    </row>
    <row r="13" spans="1:38" s="179" customFormat="1" ht="15">
      <c r="A13" s="295" t="s">
        <v>378</v>
      </c>
      <c r="B13" s="313" t="s">
        <v>199</v>
      </c>
      <c r="C13" s="50" t="s">
        <v>113</v>
      </c>
      <c r="D13" s="50"/>
      <c r="E13" s="50"/>
      <c r="F13" s="29"/>
      <c r="G13" s="29"/>
      <c r="H13" s="29"/>
      <c r="I13" s="29"/>
      <c r="J13" s="29"/>
      <c r="K13" s="70">
        <f t="shared" si="2"/>
        <v>88</v>
      </c>
      <c r="L13" s="70">
        <f t="shared" si="3"/>
        <v>88</v>
      </c>
      <c r="M13" s="29">
        <f t="shared" si="4"/>
        <v>0</v>
      </c>
      <c r="N13" s="70">
        <f t="shared" si="5"/>
        <v>88</v>
      </c>
      <c r="O13" s="70">
        <f t="shared" si="1"/>
        <v>68</v>
      </c>
      <c r="P13" s="29">
        <v>20</v>
      </c>
      <c r="Q13" s="29"/>
      <c r="R13" s="29"/>
      <c r="S13" s="29"/>
      <c r="T13" s="29"/>
      <c r="U13" s="29"/>
      <c r="V13" s="29"/>
      <c r="W13" s="29">
        <v>88</v>
      </c>
      <c r="X13" s="29"/>
      <c r="Y13" s="301"/>
      <c r="Z13" s="301"/>
      <c r="AA13" s="301"/>
      <c r="AB13" s="301"/>
      <c r="AC13" s="29"/>
      <c r="AD13" s="29"/>
      <c r="AE13" s="29"/>
      <c r="AF13" s="29"/>
      <c r="AG13" s="29"/>
      <c r="AH13" s="29"/>
      <c r="AI13" s="29"/>
      <c r="AJ13" s="29"/>
      <c r="AK13" s="178"/>
      <c r="AL13" s="178"/>
    </row>
    <row r="14" spans="1:38" s="179" customFormat="1" ht="15">
      <c r="A14" s="295" t="s">
        <v>379</v>
      </c>
      <c r="B14" s="313" t="s">
        <v>193</v>
      </c>
      <c r="C14" s="50" t="s">
        <v>239</v>
      </c>
      <c r="D14" s="50" t="s">
        <v>113</v>
      </c>
      <c r="E14" s="29"/>
      <c r="F14" s="29"/>
      <c r="G14" s="29"/>
      <c r="H14" s="29"/>
      <c r="I14" s="29"/>
      <c r="J14" s="29"/>
      <c r="K14" s="70">
        <f t="shared" si="2"/>
        <v>78</v>
      </c>
      <c r="L14" s="70">
        <f t="shared" si="3"/>
        <v>78</v>
      </c>
      <c r="M14" s="29">
        <f t="shared" si="4"/>
        <v>0</v>
      </c>
      <c r="N14" s="70">
        <f t="shared" si="5"/>
        <v>78</v>
      </c>
      <c r="O14" s="70">
        <f t="shared" si="1"/>
        <v>0</v>
      </c>
      <c r="P14" s="36">
        <v>78</v>
      </c>
      <c r="Q14" s="36"/>
      <c r="R14" s="36"/>
      <c r="S14" s="36"/>
      <c r="T14" s="36"/>
      <c r="U14" s="36">
        <v>34</v>
      </c>
      <c r="V14" s="36"/>
      <c r="W14" s="36">
        <v>44</v>
      </c>
      <c r="X14" s="36"/>
      <c r="Y14" s="302"/>
      <c r="Z14" s="302"/>
      <c r="AA14" s="302"/>
      <c r="AB14" s="302"/>
      <c r="AC14" s="29"/>
      <c r="AD14" s="29"/>
      <c r="AE14" s="29"/>
      <c r="AF14" s="29"/>
      <c r="AG14" s="29"/>
      <c r="AH14" s="29"/>
      <c r="AI14" s="29"/>
      <c r="AJ14" s="29"/>
      <c r="AK14" s="178"/>
      <c r="AL14" s="178"/>
    </row>
    <row r="15" spans="1:38" s="179" customFormat="1" ht="15">
      <c r="A15" s="295" t="s">
        <v>380</v>
      </c>
      <c r="B15" s="314" t="s">
        <v>24</v>
      </c>
      <c r="C15" s="50" t="s">
        <v>113</v>
      </c>
      <c r="D15" s="50" t="s">
        <v>115</v>
      </c>
      <c r="E15" s="29"/>
      <c r="F15" s="29"/>
      <c r="G15" s="29"/>
      <c r="H15" s="29"/>
      <c r="I15" s="29"/>
      <c r="J15" s="29"/>
      <c r="K15" s="70">
        <f t="shared" si="2"/>
        <v>330</v>
      </c>
      <c r="L15" s="70">
        <f t="shared" si="3"/>
        <v>312</v>
      </c>
      <c r="M15" s="29">
        <f t="shared" si="4"/>
        <v>0</v>
      </c>
      <c r="N15" s="70">
        <f t="shared" si="5"/>
        <v>312</v>
      </c>
      <c r="O15" s="70">
        <f t="shared" si="1"/>
        <v>312</v>
      </c>
      <c r="P15" s="36">
        <v>0</v>
      </c>
      <c r="Q15" s="36"/>
      <c r="R15" s="36"/>
      <c r="S15" s="36">
        <v>8</v>
      </c>
      <c r="T15" s="36">
        <v>10</v>
      </c>
      <c r="U15" s="36">
        <v>136</v>
      </c>
      <c r="V15" s="36"/>
      <c r="W15" s="36">
        <v>176</v>
      </c>
      <c r="X15" s="36"/>
      <c r="Y15" s="302"/>
      <c r="Z15" s="302"/>
      <c r="AA15" s="302"/>
      <c r="AB15" s="302"/>
      <c r="AC15" s="29"/>
      <c r="AD15" s="29"/>
      <c r="AE15" s="29"/>
      <c r="AF15" s="29"/>
      <c r="AG15" s="29"/>
      <c r="AH15" s="29"/>
      <c r="AI15" s="29"/>
      <c r="AJ15" s="29"/>
      <c r="AK15" s="178"/>
      <c r="AL15" s="178"/>
    </row>
    <row r="16" spans="1:38" s="179" customFormat="1" ht="15">
      <c r="A16" s="295" t="s">
        <v>381</v>
      </c>
      <c r="B16" s="313" t="s">
        <v>195</v>
      </c>
      <c r="C16" s="50" t="s">
        <v>239</v>
      </c>
      <c r="D16" s="50" t="s">
        <v>113</v>
      </c>
      <c r="E16" s="29"/>
      <c r="F16" s="29"/>
      <c r="G16" s="29" t="s">
        <v>27</v>
      </c>
      <c r="H16" s="29"/>
      <c r="I16" s="29"/>
      <c r="J16" s="29"/>
      <c r="K16" s="70">
        <f t="shared" si="2"/>
        <v>112</v>
      </c>
      <c r="L16" s="70">
        <f t="shared" si="3"/>
        <v>112</v>
      </c>
      <c r="M16" s="29">
        <f t="shared" si="4"/>
        <v>0</v>
      </c>
      <c r="N16" s="70">
        <f t="shared" si="5"/>
        <v>112</v>
      </c>
      <c r="O16" s="70">
        <f t="shared" si="1"/>
        <v>0</v>
      </c>
      <c r="P16" s="29">
        <v>112</v>
      </c>
      <c r="Q16" s="29"/>
      <c r="R16" s="29"/>
      <c r="S16" s="29"/>
      <c r="T16" s="29"/>
      <c r="U16" s="29">
        <v>68</v>
      </c>
      <c r="V16" s="29"/>
      <c r="W16" s="29">
        <v>44</v>
      </c>
      <c r="X16" s="29"/>
      <c r="Y16" s="301"/>
      <c r="Z16" s="301"/>
      <c r="AA16" s="301"/>
      <c r="AB16" s="301"/>
      <c r="AC16" s="29"/>
      <c r="AD16" s="29"/>
      <c r="AE16" s="29"/>
      <c r="AF16" s="29"/>
      <c r="AG16" s="29"/>
      <c r="AH16" s="29"/>
      <c r="AI16" s="29"/>
      <c r="AJ16" s="29"/>
      <c r="AK16" s="178"/>
      <c r="AL16" s="178"/>
    </row>
    <row r="17" spans="1:38" s="179" customFormat="1" ht="15">
      <c r="A17" s="295" t="s">
        <v>382</v>
      </c>
      <c r="B17" s="313" t="s">
        <v>237</v>
      </c>
      <c r="C17" s="50" t="s">
        <v>113</v>
      </c>
      <c r="D17" s="50" t="s">
        <v>113</v>
      </c>
      <c r="E17" s="29"/>
      <c r="F17" s="29"/>
      <c r="G17" s="29"/>
      <c r="H17" s="29"/>
      <c r="I17" s="29"/>
      <c r="J17" s="29"/>
      <c r="K17" s="70">
        <f t="shared" si="2"/>
        <v>78</v>
      </c>
      <c r="L17" s="70">
        <f t="shared" si="3"/>
        <v>78</v>
      </c>
      <c r="M17" s="36">
        <f t="shared" si="4"/>
        <v>0</v>
      </c>
      <c r="N17" s="70">
        <f t="shared" si="5"/>
        <v>78</v>
      </c>
      <c r="O17" s="70">
        <f t="shared" si="1"/>
        <v>0</v>
      </c>
      <c r="P17" s="36">
        <v>78</v>
      </c>
      <c r="Q17" s="29"/>
      <c r="R17" s="29"/>
      <c r="S17" s="29"/>
      <c r="T17" s="29"/>
      <c r="U17" s="29">
        <v>34</v>
      </c>
      <c r="V17" s="29"/>
      <c r="W17" s="29">
        <v>44</v>
      </c>
      <c r="X17" s="29"/>
      <c r="Y17" s="301"/>
      <c r="Z17" s="301"/>
      <c r="AA17" s="301"/>
      <c r="AB17" s="301"/>
      <c r="AC17" s="29"/>
      <c r="AD17" s="29"/>
      <c r="AE17" s="29"/>
      <c r="AF17" s="29"/>
      <c r="AG17" s="29"/>
      <c r="AH17" s="29"/>
      <c r="AI17" s="29"/>
      <c r="AJ17" s="29"/>
      <c r="AK17" s="178"/>
      <c r="AL17" s="178"/>
    </row>
    <row r="18" spans="1:38" s="179" customFormat="1" ht="15">
      <c r="A18" s="295" t="s">
        <v>383</v>
      </c>
      <c r="B18" s="313" t="s">
        <v>194</v>
      </c>
      <c r="C18" s="50" t="s">
        <v>113</v>
      </c>
      <c r="D18" s="75"/>
      <c r="E18" s="29"/>
      <c r="F18" s="29"/>
      <c r="G18" s="29"/>
      <c r="H18" s="29"/>
      <c r="I18" s="29"/>
      <c r="J18" s="29"/>
      <c r="K18" s="70">
        <f t="shared" si="2"/>
        <v>68</v>
      </c>
      <c r="L18" s="70">
        <f t="shared" si="3"/>
        <v>68</v>
      </c>
      <c r="M18" s="29">
        <f t="shared" si="4"/>
        <v>0</v>
      </c>
      <c r="N18" s="70">
        <f t="shared" si="5"/>
        <v>68</v>
      </c>
      <c r="O18" s="70">
        <f t="shared" si="1"/>
        <v>22</v>
      </c>
      <c r="P18" s="29">
        <v>46</v>
      </c>
      <c r="Q18" s="29"/>
      <c r="R18" s="29"/>
      <c r="S18" s="29"/>
      <c r="T18" s="29"/>
      <c r="U18" s="29">
        <v>68</v>
      </c>
      <c r="V18" s="29"/>
      <c r="W18" s="29"/>
      <c r="X18" s="29"/>
      <c r="Y18" s="301"/>
      <c r="Z18" s="301"/>
      <c r="AA18" s="301"/>
      <c r="AB18" s="301"/>
      <c r="AC18" s="29"/>
      <c r="AD18" s="29"/>
      <c r="AE18" s="29"/>
      <c r="AF18" s="29"/>
      <c r="AG18" s="29"/>
      <c r="AH18" s="29"/>
      <c r="AI18" s="29"/>
      <c r="AJ18" s="29"/>
      <c r="AK18" s="178"/>
      <c r="AL18" s="178"/>
    </row>
    <row r="19" spans="1:38" s="179" customFormat="1" ht="15">
      <c r="A19" s="295" t="s">
        <v>384</v>
      </c>
      <c r="B19" s="313" t="s">
        <v>196</v>
      </c>
      <c r="C19" s="50" t="s">
        <v>113</v>
      </c>
      <c r="D19" s="50" t="s">
        <v>115</v>
      </c>
      <c r="E19" s="29"/>
      <c r="F19" s="29"/>
      <c r="G19" s="29"/>
      <c r="H19" s="29"/>
      <c r="I19" s="29"/>
      <c r="J19" s="29"/>
      <c r="K19" s="70">
        <f t="shared" si="2"/>
        <v>140</v>
      </c>
      <c r="L19" s="70">
        <f t="shared" si="3"/>
        <v>122</v>
      </c>
      <c r="M19" s="29">
        <f t="shared" si="4"/>
        <v>0</v>
      </c>
      <c r="N19" s="70">
        <f t="shared" si="5"/>
        <v>122</v>
      </c>
      <c r="O19" s="70">
        <f t="shared" si="1"/>
        <v>92</v>
      </c>
      <c r="P19" s="29">
        <v>30</v>
      </c>
      <c r="Q19" s="29"/>
      <c r="R19" s="29"/>
      <c r="S19" s="29">
        <v>8</v>
      </c>
      <c r="T19" s="29">
        <v>10</v>
      </c>
      <c r="U19" s="29">
        <v>34</v>
      </c>
      <c r="V19" s="29"/>
      <c r="W19" s="29">
        <v>88</v>
      </c>
      <c r="X19" s="29"/>
      <c r="Y19" s="301"/>
      <c r="Z19" s="301"/>
      <c r="AA19" s="301"/>
      <c r="AB19" s="301"/>
      <c r="AC19" s="29"/>
      <c r="AD19" s="29"/>
      <c r="AE19" s="29"/>
      <c r="AF19" s="29"/>
      <c r="AG19" s="29"/>
      <c r="AH19" s="29"/>
      <c r="AI19" s="29"/>
      <c r="AJ19" s="29"/>
      <c r="AK19" s="178"/>
      <c r="AL19" s="178"/>
    </row>
    <row r="20" spans="1:38" s="179" customFormat="1" ht="19.5" customHeight="1">
      <c r="A20" s="295" t="s">
        <v>385</v>
      </c>
      <c r="B20" s="313" t="s">
        <v>197</v>
      </c>
      <c r="C20" s="50"/>
      <c r="D20" s="50" t="s">
        <v>113</v>
      </c>
      <c r="E20" s="29"/>
      <c r="F20" s="29"/>
      <c r="G20" s="29"/>
      <c r="H20" s="29"/>
      <c r="I20" s="29"/>
      <c r="J20" s="29"/>
      <c r="K20" s="70">
        <f t="shared" si="2"/>
        <v>66</v>
      </c>
      <c r="L20" s="70">
        <f t="shared" si="3"/>
        <v>66</v>
      </c>
      <c r="M20" s="29">
        <f t="shared" si="4"/>
        <v>0</v>
      </c>
      <c r="N20" s="70">
        <f t="shared" si="5"/>
        <v>66</v>
      </c>
      <c r="O20" s="70">
        <v>34</v>
      </c>
      <c r="P20" s="29"/>
      <c r="Q20" s="29"/>
      <c r="R20" s="29"/>
      <c r="S20" s="29"/>
      <c r="T20" s="29"/>
      <c r="U20" s="36"/>
      <c r="V20" s="36"/>
      <c r="W20" s="36">
        <v>66</v>
      </c>
      <c r="X20" s="36"/>
      <c r="Y20" s="302"/>
      <c r="Z20" s="302"/>
      <c r="AA20" s="302"/>
      <c r="AB20" s="302"/>
      <c r="AC20" s="36"/>
      <c r="AD20" s="36"/>
      <c r="AE20" s="29"/>
      <c r="AF20" s="29"/>
      <c r="AG20" s="29"/>
      <c r="AH20" s="29"/>
      <c r="AI20" s="29"/>
      <c r="AJ20" s="29"/>
      <c r="AK20" s="178"/>
      <c r="AL20" s="178"/>
    </row>
    <row r="21" spans="1:38" s="179" customFormat="1" ht="15">
      <c r="A21" s="295" t="s">
        <v>386</v>
      </c>
      <c r="B21" s="313" t="s">
        <v>198</v>
      </c>
      <c r="C21" s="50" t="s">
        <v>113</v>
      </c>
      <c r="D21" s="50"/>
      <c r="E21" s="29"/>
      <c r="F21" s="29"/>
      <c r="G21" s="29"/>
      <c r="H21" s="29"/>
      <c r="I21" s="29"/>
      <c r="J21" s="29"/>
      <c r="K21" s="70">
        <f t="shared" si="2"/>
        <v>68</v>
      </c>
      <c r="L21" s="70">
        <f t="shared" si="3"/>
        <v>68</v>
      </c>
      <c r="M21" s="29">
        <f t="shared" si="4"/>
        <v>0</v>
      </c>
      <c r="N21" s="70">
        <f t="shared" si="5"/>
        <v>68</v>
      </c>
      <c r="O21" s="70">
        <f t="shared" si="1"/>
        <v>34</v>
      </c>
      <c r="P21" s="29">
        <v>34</v>
      </c>
      <c r="Q21" s="29"/>
      <c r="R21" s="29"/>
      <c r="S21" s="29"/>
      <c r="T21" s="29"/>
      <c r="U21" s="36">
        <v>68</v>
      </c>
      <c r="V21" s="36"/>
      <c r="W21" s="36"/>
      <c r="X21" s="36"/>
      <c r="Y21" s="302"/>
      <c r="Z21" s="302"/>
      <c r="AA21" s="302"/>
      <c r="AB21" s="302"/>
      <c r="AC21" s="36"/>
      <c r="AD21" s="36"/>
      <c r="AE21" s="29"/>
      <c r="AF21" s="29"/>
      <c r="AG21" s="29"/>
      <c r="AH21" s="29"/>
      <c r="AI21" s="29"/>
      <c r="AJ21" s="29"/>
      <c r="AK21" s="178"/>
      <c r="AL21" s="178"/>
    </row>
    <row r="22" spans="1:38" s="179" customFormat="1" ht="15">
      <c r="A22" s="295" t="s">
        <v>387</v>
      </c>
      <c r="B22" s="313" t="s">
        <v>238</v>
      </c>
      <c r="C22" s="50" t="s">
        <v>239</v>
      </c>
      <c r="D22" s="50"/>
      <c r="E22" s="29"/>
      <c r="F22" s="29"/>
      <c r="G22" s="29"/>
      <c r="H22" s="29"/>
      <c r="I22" s="29"/>
      <c r="J22" s="29"/>
      <c r="K22" s="70">
        <f t="shared" si="2"/>
        <v>34</v>
      </c>
      <c r="L22" s="70">
        <f t="shared" si="3"/>
        <v>34</v>
      </c>
      <c r="M22" s="29">
        <f t="shared" si="4"/>
        <v>0</v>
      </c>
      <c r="N22" s="70">
        <f t="shared" si="5"/>
        <v>34</v>
      </c>
      <c r="O22" s="70">
        <f t="shared" si="1"/>
        <v>34</v>
      </c>
      <c r="P22" s="29"/>
      <c r="Q22" s="29"/>
      <c r="R22" s="29"/>
      <c r="S22" s="29"/>
      <c r="T22" s="29"/>
      <c r="U22" s="36">
        <v>34</v>
      </c>
      <c r="V22" s="36"/>
      <c r="W22" s="36"/>
      <c r="X22" s="36"/>
      <c r="Y22" s="302"/>
      <c r="Z22" s="302"/>
      <c r="AA22" s="302"/>
      <c r="AB22" s="302"/>
      <c r="AC22" s="36"/>
      <c r="AD22" s="36"/>
      <c r="AE22" s="29"/>
      <c r="AF22" s="29"/>
      <c r="AG22" s="29"/>
      <c r="AH22" s="29"/>
      <c r="AI22" s="29"/>
      <c r="AJ22" s="29"/>
      <c r="AK22" s="178"/>
      <c r="AL22" s="178"/>
    </row>
    <row r="23" spans="1:39" s="175" customFormat="1" ht="28.5" customHeight="1">
      <c r="A23" s="315" t="s">
        <v>391</v>
      </c>
      <c r="B23" s="325" t="s">
        <v>401</v>
      </c>
      <c r="C23" s="374" t="s">
        <v>358</v>
      </c>
      <c r="D23" s="375"/>
      <c r="E23" s="375"/>
      <c r="F23" s="375"/>
      <c r="G23" s="375"/>
      <c r="H23" s="375"/>
      <c r="I23" s="375"/>
      <c r="J23" s="376"/>
      <c r="K23" s="45">
        <f aca="true" t="shared" si="6" ref="K23:AJ23">SUM(K24:K29)</f>
        <v>536</v>
      </c>
      <c r="L23" s="45">
        <f t="shared" si="6"/>
        <v>536</v>
      </c>
      <c r="M23" s="45">
        <f t="shared" si="6"/>
        <v>68</v>
      </c>
      <c r="N23" s="45">
        <f t="shared" si="6"/>
        <v>468</v>
      </c>
      <c r="O23" s="45">
        <f t="shared" si="6"/>
        <v>82</v>
      </c>
      <c r="P23" s="45">
        <f t="shared" si="6"/>
        <v>386</v>
      </c>
      <c r="Q23" s="45">
        <f t="shared" si="6"/>
        <v>0</v>
      </c>
      <c r="R23" s="45">
        <f t="shared" si="6"/>
        <v>0</v>
      </c>
      <c r="S23" s="45">
        <f t="shared" si="6"/>
        <v>0</v>
      </c>
      <c r="T23" s="45">
        <f t="shared" si="6"/>
        <v>0</v>
      </c>
      <c r="U23" s="45">
        <f t="shared" si="6"/>
        <v>0</v>
      </c>
      <c r="V23" s="45">
        <f t="shared" si="6"/>
        <v>0</v>
      </c>
      <c r="W23" s="45">
        <f t="shared" si="6"/>
        <v>0</v>
      </c>
      <c r="X23" s="45">
        <f t="shared" si="6"/>
        <v>0</v>
      </c>
      <c r="Y23" s="297">
        <f t="shared" si="6"/>
        <v>96</v>
      </c>
      <c r="Z23" s="297">
        <f t="shared" si="6"/>
        <v>6</v>
      </c>
      <c r="AA23" s="297">
        <f t="shared" si="6"/>
        <v>152</v>
      </c>
      <c r="AB23" s="297">
        <f t="shared" si="6"/>
        <v>24</v>
      </c>
      <c r="AC23" s="45">
        <f t="shared" si="6"/>
        <v>92</v>
      </c>
      <c r="AD23" s="45">
        <f t="shared" si="6"/>
        <v>14</v>
      </c>
      <c r="AE23" s="45">
        <f t="shared" si="6"/>
        <v>60</v>
      </c>
      <c r="AF23" s="45">
        <f t="shared" si="6"/>
        <v>8</v>
      </c>
      <c r="AG23" s="45">
        <f t="shared" si="6"/>
        <v>24</v>
      </c>
      <c r="AH23" s="45">
        <f t="shared" si="6"/>
        <v>8</v>
      </c>
      <c r="AI23" s="45">
        <f t="shared" si="6"/>
        <v>44</v>
      </c>
      <c r="AJ23" s="45">
        <f t="shared" si="6"/>
        <v>8</v>
      </c>
      <c r="AK23" s="71"/>
      <c r="AL23" s="71"/>
      <c r="AM23" s="31"/>
    </row>
    <row r="24" spans="1:36" ht="15">
      <c r="A24" s="298" t="s">
        <v>392</v>
      </c>
      <c r="B24" s="316" t="s">
        <v>28</v>
      </c>
      <c r="C24" s="181"/>
      <c r="D24" s="181"/>
      <c r="E24" s="238"/>
      <c r="F24" s="238" t="s">
        <v>113</v>
      </c>
      <c r="G24" s="238"/>
      <c r="H24" s="238"/>
      <c r="I24" s="238"/>
      <c r="J24" s="238"/>
      <c r="K24" s="70">
        <f aca="true" t="shared" si="7" ref="K24:K29">SUM(L24+R24+S24+T24)</f>
        <v>44</v>
      </c>
      <c r="L24" s="70">
        <f aca="true" t="shared" si="8" ref="L24:L29">SUM(M24:N24)</f>
        <v>44</v>
      </c>
      <c r="M24" s="70">
        <f aca="true" t="shared" si="9" ref="M24:M29">SUM(Z24+AB24+AD24+AF24+AH24+AJ24)</f>
        <v>8</v>
      </c>
      <c r="N24" s="70">
        <f aca="true" t="shared" si="10" ref="N24:N29">SUM(Y24+AA24+AC24+AE24+AG24+AI24)</f>
        <v>36</v>
      </c>
      <c r="O24" s="70">
        <f aca="true" t="shared" si="11" ref="O24:O29">SUM(N24-P24-Q24)</f>
        <v>16</v>
      </c>
      <c r="P24" s="36">
        <v>20</v>
      </c>
      <c r="Q24" s="36">
        <v>0</v>
      </c>
      <c r="R24" s="36"/>
      <c r="S24" s="36"/>
      <c r="T24" s="36"/>
      <c r="U24" s="36"/>
      <c r="V24" s="36"/>
      <c r="W24" s="36"/>
      <c r="X24" s="36"/>
      <c r="Y24" s="302"/>
      <c r="Z24" s="302"/>
      <c r="AA24" s="302">
        <v>36</v>
      </c>
      <c r="AB24" s="302">
        <v>8</v>
      </c>
      <c r="AC24" s="36"/>
      <c r="AD24" s="36"/>
      <c r="AE24" s="36"/>
      <c r="AF24" s="36"/>
      <c r="AG24" s="36"/>
      <c r="AH24" s="36"/>
      <c r="AI24" s="36"/>
      <c r="AJ24" s="30"/>
    </row>
    <row r="25" spans="1:36" ht="15">
      <c r="A25" s="298" t="s">
        <v>393</v>
      </c>
      <c r="B25" s="316" t="s">
        <v>397</v>
      </c>
      <c r="C25" s="181"/>
      <c r="D25" s="181"/>
      <c r="E25" s="238"/>
      <c r="F25" s="238" t="s">
        <v>113</v>
      </c>
      <c r="G25" s="238"/>
      <c r="H25" s="238"/>
      <c r="I25" s="238"/>
      <c r="J25" s="238"/>
      <c r="K25" s="70">
        <f>SUM(L25+R25+S25+T25)</f>
        <v>40</v>
      </c>
      <c r="L25" s="70">
        <f>SUM(M25:N25)</f>
        <v>40</v>
      </c>
      <c r="M25" s="70">
        <f>SUM(Z25+AB25+AD25+AF25+AH25+AJ25)</f>
        <v>8</v>
      </c>
      <c r="N25" s="70">
        <f>SUM(Y25+AA25+AC25+AE25+AG25+AI25)</f>
        <v>32</v>
      </c>
      <c r="O25" s="70">
        <f>SUM(N25-P25-Q25)</f>
        <v>16</v>
      </c>
      <c r="P25" s="36">
        <v>16</v>
      </c>
      <c r="Q25" s="36"/>
      <c r="R25" s="36"/>
      <c r="S25" s="36"/>
      <c r="T25" s="36"/>
      <c r="U25" s="36"/>
      <c r="V25" s="36"/>
      <c r="W25" s="36"/>
      <c r="X25" s="36"/>
      <c r="Y25" s="302"/>
      <c r="Z25" s="302"/>
      <c r="AA25" s="302">
        <v>32</v>
      </c>
      <c r="AB25" s="302">
        <v>8</v>
      </c>
      <c r="AC25" s="36"/>
      <c r="AD25" s="36"/>
      <c r="AE25" s="36"/>
      <c r="AF25" s="36"/>
      <c r="AG25" s="36"/>
      <c r="AH25" s="36"/>
      <c r="AI25" s="36"/>
      <c r="AJ25" s="36"/>
    </row>
    <row r="26" spans="1:36" ht="30">
      <c r="A26" s="298" t="s">
        <v>394</v>
      </c>
      <c r="B26" s="317" t="s">
        <v>163</v>
      </c>
      <c r="C26" s="182"/>
      <c r="D26" s="182"/>
      <c r="E26" s="183" t="s">
        <v>239</v>
      </c>
      <c r="F26" s="183" t="s">
        <v>239</v>
      </c>
      <c r="G26" s="183" t="s">
        <v>239</v>
      </c>
      <c r="H26" s="183" t="s">
        <v>239</v>
      </c>
      <c r="I26" s="183" t="s">
        <v>239</v>
      </c>
      <c r="J26" s="238" t="s">
        <v>113</v>
      </c>
      <c r="K26" s="70">
        <f t="shared" si="7"/>
        <v>188</v>
      </c>
      <c r="L26" s="70">
        <f t="shared" si="8"/>
        <v>188</v>
      </c>
      <c r="M26" s="70">
        <f t="shared" si="9"/>
        <v>20</v>
      </c>
      <c r="N26" s="70">
        <f t="shared" si="10"/>
        <v>168</v>
      </c>
      <c r="O26" s="70">
        <f t="shared" si="11"/>
        <v>0</v>
      </c>
      <c r="P26" s="36">
        <v>168</v>
      </c>
      <c r="Q26" s="36"/>
      <c r="R26" s="36">
        <v>0</v>
      </c>
      <c r="S26" s="36"/>
      <c r="T26" s="36"/>
      <c r="U26" s="36"/>
      <c r="V26" s="36"/>
      <c r="W26" s="36"/>
      <c r="X26" s="36"/>
      <c r="Y26" s="302">
        <v>32</v>
      </c>
      <c r="Z26" s="302">
        <v>2</v>
      </c>
      <c r="AA26" s="302">
        <v>42</v>
      </c>
      <c r="AB26" s="302">
        <v>4</v>
      </c>
      <c r="AC26" s="36">
        <v>30</v>
      </c>
      <c r="AD26" s="36">
        <v>2</v>
      </c>
      <c r="AE26" s="36">
        <v>30</v>
      </c>
      <c r="AF26" s="36">
        <v>4</v>
      </c>
      <c r="AG26" s="36">
        <v>12</v>
      </c>
      <c r="AH26" s="36">
        <v>4</v>
      </c>
      <c r="AI26" s="36">
        <v>22</v>
      </c>
      <c r="AJ26" s="36">
        <v>4</v>
      </c>
    </row>
    <row r="27" spans="1:36" ht="30">
      <c r="A27" s="298" t="s">
        <v>395</v>
      </c>
      <c r="B27" s="314" t="s">
        <v>243</v>
      </c>
      <c r="C27" s="181"/>
      <c r="D27" s="181"/>
      <c r="E27" s="238" t="s">
        <v>113</v>
      </c>
      <c r="F27" s="238" t="s">
        <v>113</v>
      </c>
      <c r="G27" s="238" t="s">
        <v>113</v>
      </c>
      <c r="H27" s="238" t="s">
        <v>113</v>
      </c>
      <c r="I27" s="238" t="s">
        <v>113</v>
      </c>
      <c r="J27" s="238" t="s">
        <v>113</v>
      </c>
      <c r="K27" s="70">
        <f t="shared" si="7"/>
        <v>192</v>
      </c>
      <c r="L27" s="70">
        <f t="shared" si="8"/>
        <v>192</v>
      </c>
      <c r="M27" s="70">
        <f t="shared" si="9"/>
        <v>24</v>
      </c>
      <c r="N27" s="70">
        <f t="shared" si="10"/>
        <v>168</v>
      </c>
      <c r="O27" s="70">
        <f>SUM(N27-P27-Q27)</f>
        <v>16</v>
      </c>
      <c r="P27" s="36">
        <v>152</v>
      </c>
      <c r="Q27" s="36"/>
      <c r="R27" s="36"/>
      <c r="S27" s="36"/>
      <c r="T27" s="36"/>
      <c r="U27" s="36"/>
      <c r="V27" s="36"/>
      <c r="W27" s="36"/>
      <c r="X27" s="36"/>
      <c r="Y27" s="302">
        <v>32</v>
      </c>
      <c r="Z27" s="302">
        <v>4</v>
      </c>
      <c r="AA27" s="302">
        <v>42</v>
      </c>
      <c r="AB27" s="302">
        <v>4</v>
      </c>
      <c r="AC27" s="36">
        <v>30</v>
      </c>
      <c r="AD27" s="36">
        <v>4</v>
      </c>
      <c r="AE27" s="36">
        <v>30</v>
      </c>
      <c r="AF27" s="36">
        <v>4</v>
      </c>
      <c r="AG27" s="36">
        <v>12</v>
      </c>
      <c r="AH27" s="36">
        <v>4</v>
      </c>
      <c r="AI27" s="36">
        <v>22</v>
      </c>
      <c r="AJ27" s="36">
        <v>4</v>
      </c>
    </row>
    <row r="28" spans="1:36" ht="15">
      <c r="A28" s="298" t="s">
        <v>396</v>
      </c>
      <c r="B28" s="318" t="s">
        <v>399</v>
      </c>
      <c r="C28" s="184"/>
      <c r="D28" s="184"/>
      <c r="E28" s="183"/>
      <c r="F28" s="183"/>
      <c r="G28" s="238" t="s">
        <v>113</v>
      </c>
      <c r="H28" s="238"/>
      <c r="I28" s="183"/>
      <c r="J28" s="185"/>
      <c r="K28" s="70">
        <f t="shared" si="7"/>
        <v>40</v>
      </c>
      <c r="L28" s="70">
        <f t="shared" si="8"/>
        <v>40</v>
      </c>
      <c r="M28" s="70">
        <f t="shared" si="9"/>
        <v>8</v>
      </c>
      <c r="N28" s="70">
        <f t="shared" si="10"/>
        <v>32</v>
      </c>
      <c r="O28" s="70">
        <f>SUM(N28-P28-Q28)</f>
        <v>12</v>
      </c>
      <c r="P28" s="36">
        <v>20</v>
      </c>
      <c r="Q28" s="36"/>
      <c r="R28" s="36"/>
      <c r="S28" s="36"/>
      <c r="T28" s="36"/>
      <c r="U28" s="36"/>
      <c r="V28" s="36"/>
      <c r="W28" s="36"/>
      <c r="X28" s="36"/>
      <c r="Y28" s="302"/>
      <c r="Z28" s="302"/>
      <c r="AA28" s="302"/>
      <c r="AB28" s="302"/>
      <c r="AC28" s="36">
        <v>32</v>
      </c>
      <c r="AD28" s="36">
        <v>8</v>
      </c>
      <c r="AE28" s="36"/>
      <c r="AF28" s="36"/>
      <c r="AG28" s="36"/>
      <c r="AH28" s="36"/>
      <c r="AI28" s="36"/>
      <c r="AJ28" s="36"/>
    </row>
    <row r="29" spans="1:36" ht="15">
      <c r="A29" s="298" t="s">
        <v>398</v>
      </c>
      <c r="B29" s="317" t="s">
        <v>62</v>
      </c>
      <c r="C29" s="182"/>
      <c r="D29" s="182"/>
      <c r="E29" s="238" t="s">
        <v>113</v>
      </c>
      <c r="F29" s="236"/>
      <c r="G29" s="236"/>
      <c r="H29" s="236"/>
      <c r="I29" s="236"/>
      <c r="J29" s="236"/>
      <c r="K29" s="70">
        <f t="shared" si="7"/>
        <v>32</v>
      </c>
      <c r="L29" s="70">
        <f t="shared" si="8"/>
        <v>32</v>
      </c>
      <c r="M29" s="70">
        <f t="shared" si="9"/>
        <v>0</v>
      </c>
      <c r="N29" s="70">
        <f t="shared" si="10"/>
        <v>32</v>
      </c>
      <c r="O29" s="70">
        <f t="shared" si="11"/>
        <v>22</v>
      </c>
      <c r="P29" s="36">
        <v>10</v>
      </c>
      <c r="Q29" s="36"/>
      <c r="R29" s="36"/>
      <c r="S29" s="36"/>
      <c r="T29" s="36"/>
      <c r="U29" s="36"/>
      <c r="V29" s="36"/>
      <c r="W29" s="36"/>
      <c r="X29" s="36"/>
      <c r="Y29" s="302">
        <v>32</v>
      </c>
      <c r="Z29" s="302"/>
      <c r="AA29" s="302"/>
      <c r="AB29" s="302"/>
      <c r="AC29" s="36"/>
      <c r="AD29" s="36"/>
      <c r="AE29" s="36">
        <v>0</v>
      </c>
      <c r="AF29" s="36"/>
      <c r="AG29" s="36"/>
      <c r="AH29" s="36"/>
      <c r="AI29" s="36"/>
      <c r="AJ29" s="36"/>
    </row>
    <row r="30" spans="1:39" s="175" customFormat="1" ht="28.5" customHeight="1">
      <c r="A30" s="315" t="s">
        <v>29</v>
      </c>
      <c r="B30" s="319" t="s">
        <v>30</v>
      </c>
      <c r="C30" s="374" t="s">
        <v>259</v>
      </c>
      <c r="D30" s="375"/>
      <c r="E30" s="375"/>
      <c r="F30" s="375"/>
      <c r="G30" s="375"/>
      <c r="H30" s="375"/>
      <c r="I30" s="375"/>
      <c r="J30" s="376"/>
      <c r="K30" s="45">
        <f>SUM(K31:K33)</f>
        <v>188</v>
      </c>
      <c r="L30" s="45">
        <f aca="true" t="shared" si="12" ref="L30:AJ30">SUM(L31:L33)</f>
        <v>176</v>
      </c>
      <c r="M30" s="45">
        <f t="shared" si="12"/>
        <v>10</v>
      </c>
      <c r="N30" s="45">
        <f t="shared" si="12"/>
        <v>166</v>
      </c>
      <c r="O30" s="45">
        <f t="shared" si="12"/>
        <v>62</v>
      </c>
      <c r="P30" s="45">
        <f t="shared" si="12"/>
        <v>104</v>
      </c>
      <c r="Q30" s="45">
        <f t="shared" si="12"/>
        <v>0</v>
      </c>
      <c r="R30" s="45">
        <f t="shared" si="12"/>
        <v>0</v>
      </c>
      <c r="S30" s="45">
        <f t="shared" si="12"/>
        <v>2</v>
      </c>
      <c r="T30" s="45">
        <f t="shared" si="12"/>
        <v>10</v>
      </c>
      <c r="U30" s="45">
        <f t="shared" si="12"/>
        <v>0</v>
      </c>
      <c r="V30" s="45">
        <f t="shared" si="12"/>
        <v>0</v>
      </c>
      <c r="W30" s="45">
        <f t="shared" si="12"/>
        <v>0</v>
      </c>
      <c r="X30" s="45">
        <f t="shared" si="12"/>
        <v>0</v>
      </c>
      <c r="Y30" s="297">
        <f t="shared" si="12"/>
        <v>98</v>
      </c>
      <c r="Z30" s="297">
        <f t="shared" si="12"/>
        <v>6</v>
      </c>
      <c r="AA30" s="297">
        <f t="shared" si="12"/>
        <v>68</v>
      </c>
      <c r="AB30" s="297">
        <f t="shared" si="12"/>
        <v>4</v>
      </c>
      <c r="AC30" s="45">
        <f t="shared" si="12"/>
        <v>0</v>
      </c>
      <c r="AD30" s="45">
        <f t="shared" si="12"/>
        <v>0</v>
      </c>
      <c r="AE30" s="45">
        <f t="shared" si="12"/>
        <v>0</v>
      </c>
      <c r="AF30" s="45">
        <f t="shared" si="12"/>
        <v>0</v>
      </c>
      <c r="AG30" s="45">
        <f t="shared" si="12"/>
        <v>0</v>
      </c>
      <c r="AH30" s="45">
        <f t="shared" si="12"/>
        <v>0</v>
      </c>
      <c r="AI30" s="45">
        <f t="shared" si="12"/>
        <v>0</v>
      </c>
      <c r="AJ30" s="45">
        <f t="shared" si="12"/>
        <v>0</v>
      </c>
      <c r="AK30" s="71"/>
      <c r="AL30" s="71"/>
      <c r="AM30" s="31"/>
    </row>
    <row r="31" spans="1:36" ht="15">
      <c r="A31" s="298" t="s">
        <v>31</v>
      </c>
      <c r="B31" s="318" t="s">
        <v>390</v>
      </c>
      <c r="C31" s="184"/>
      <c r="D31" s="184"/>
      <c r="E31" s="238" t="s">
        <v>239</v>
      </c>
      <c r="F31" s="238" t="s">
        <v>113</v>
      </c>
      <c r="G31" s="238"/>
      <c r="H31" s="238"/>
      <c r="I31" s="238"/>
      <c r="J31" s="238"/>
      <c r="K31" s="70">
        <f>SUM(L31+R31+S31+T31)</f>
        <v>72</v>
      </c>
      <c r="L31" s="70">
        <f>SUM(M31:N31)</f>
        <v>72</v>
      </c>
      <c r="M31" s="70">
        <f>SUM(Z31+AB31+AD31+AF31+AH31+AJ31)</f>
        <v>4</v>
      </c>
      <c r="N31" s="70">
        <f>SUM(Y31+AA31+AC31+AE31+AG31+AI31)</f>
        <v>68</v>
      </c>
      <c r="O31" s="70">
        <f>SUM(N31-P31-Q31)</f>
        <v>32</v>
      </c>
      <c r="P31" s="36">
        <v>36</v>
      </c>
      <c r="Q31" s="36"/>
      <c r="R31" s="36"/>
      <c r="S31" s="36"/>
      <c r="T31" s="36"/>
      <c r="U31" s="36"/>
      <c r="V31" s="36"/>
      <c r="W31" s="36"/>
      <c r="X31" s="36"/>
      <c r="Y31" s="302"/>
      <c r="Z31" s="302"/>
      <c r="AA31" s="302">
        <v>68</v>
      </c>
      <c r="AB31" s="302">
        <v>4</v>
      </c>
      <c r="AC31" s="36"/>
      <c r="AD31" s="36"/>
      <c r="AE31" s="36"/>
      <c r="AF31" s="36"/>
      <c r="AG31" s="36"/>
      <c r="AH31" s="36"/>
      <c r="AI31" s="36"/>
      <c r="AJ31" s="30"/>
    </row>
    <row r="32" spans="1:36" ht="30">
      <c r="A32" s="298" t="s">
        <v>32</v>
      </c>
      <c r="B32" s="320" t="s">
        <v>63</v>
      </c>
      <c r="C32" s="72"/>
      <c r="D32" s="72"/>
      <c r="E32" s="236"/>
      <c r="F32" s="290" t="s">
        <v>113</v>
      </c>
      <c r="G32" s="236"/>
      <c r="H32" s="236"/>
      <c r="I32" s="236"/>
      <c r="J32" s="236"/>
      <c r="K32" s="70">
        <f>SUM(L32+R32+S32+T32)</f>
        <v>32</v>
      </c>
      <c r="L32" s="70">
        <f>SUM(M32:N32)</f>
        <v>32</v>
      </c>
      <c r="M32" s="70">
        <f>SUM(Z32+AB32+AD32+AF32+AH32+AJ32)</f>
        <v>2</v>
      </c>
      <c r="N32" s="70">
        <f>SUM(Y32+AA32+AC32+AE32+AG32+AI32)</f>
        <v>30</v>
      </c>
      <c r="O32" s="70">
        <f>SUM(N32-P32-Q32)</f>
        <v>14</v>
      </c>
      <c r="P32" s="36">
        <v>16</v>
      </c>
      <c r="Q32" s="36"/>
      <c r="R32" s="36"/>
      <c r="S32" s="36"/>
      <c r="T32" s="36"/>
      <c r="U32" s="36"/>
      <c r="V32" s="36"/>
      <c r="W32" s="36"/>
      <c r="X32" s="36"/>
      <c r="Y32" s="302">
        <v>30</v>
      </c>
      <c r="Z32" s="302">
        <v>2</v>
      </c>
      <c r="AA32" s="302"/>
      <c r="AB32" s="302"/>
      <c r="AC32" s="36"/>
      <c r="AD32" s="36"/>
      <c r="AE32" s="36"/>
      <c r="AF32" s="36"/>
      <c r="AG32" s="36"/>
      <c r="AH32" s="36"/>
      <c r="AI32" s="36"/>
      <c r="AJ32" s="30"/>
    </row>
    <row r="33" spans="1:36" ht="75">
      <c r="A33" s="298" t="s">
        <v>134</v>
      </c>
      <c r="B33" s="314" t="s">
        <v>231</v>
      </c>
      <c r="C33" s="72"/>
      <c r="D33" s="72"/>
      <c r="E33" s="76" t="s">
        <v>115</v>
      </c>
      <c r="F33" s="236"/>
      <c r="G33" s="236"/>
      <c r="H33" s="236"/>
      <c r="I33" s="236"/>
      <c r="J33" s="73"/>
      <c r="K33" s="70">
        <f>SUM(L33+R33+S33+T33)</f>
        <v>84</v>
      </c>
      <c r="L33" s="70">
        <f>SUM(M33:N33)</f>
        <v>72</v>
      </c>
      <c r="M33" s="70">
        <f>SUM(Z33+AB33+AD33+AF33+AH33+AJ33)</f>
        <v>4</v>
      </c>
      <c r="N33" s="70">
        <f>SUM(Y33+AA33+AC33+AE33+AG33+AI33)</f>
        <v>68</v>
      </c>
      <c r="O33" s="70">
        <f>SUM(N33-P33-Q33)</f>
        <v>16</v>
      </c>
      <c r="P33" s="36">
        <v>52</v>
      </c>
      <c r="Q33" s="36"/>
      <c r="R33" s="36"/>
      <c r="S33" s="36">
        <v>2</v>
      </c>
      <c r="T33" s="36">
        <v>10</v>
      </c>
      <c r="U33" s="36"/>
      <c r="V33" s="36"/>
      <c r="W33" s="36"/>
      <c r="X33" s="36"/>
      <c r="Y33" s="302">
        <v>68</v>
      </c>
      <c r="Z33" s="302">
        <v>4</v>
      </c>
      <c r="AA33" s="302"/>
      <c r="AB33" s="302"/>
      <c r="AC33" s="36"/>
      <c r="AD33" s="36"/>
      <c r="AE33" s="36"/>
      <c r="AF33" s="36"/>
      <c r="AG33" s="36"/>
      <c r="AH33" s="36"/>
      <c r="AI33" s="36"/>
      <c r="AJ33" s="30"/>
    </row>
    <row r="34" spans="1:36" ht="15" customHeight="1">
      <c r="A34" s="315" t="s">
        <v>35</v>
      </c>
      <c r="B34" s="321" t="s">
        <v>161</v>
      </c>
      <c r="C34" s="377" t="s">
        <v>365</v>
      </c>
      <c r="D34" s="378"/>
      <c r="E34" s="378"/>
      <c r="F34" s="378"/>
      <c r="G34" s="378"/>
      <c r="H34" s="378"/>
      <c r="I34" s="378"/>
      <c r="J34" s="379"/>
      <c r="K34" s="45">
        <f>SUM(K35:K53)</f>
        <v>1166</v>
      </c>
      <c r="L34" s="45">
        <f aca="true" t="shared" si="13" ref="L34:AJ34">SUM(L35:L53)</f>
        <v>1118</v>
      </c>
      <c r="M34" s="45">
        <f t="shared" si="13"/>
        <v>74</v>
      </c>
      <c r="N34" s="45">
        <f t="shared" si="13"/>
        <v>1044</v>
      </c>
      <c r="O34" s="45">
        <f t="shared" si="13"/>
        <v>524</v>
      </c>
      <c r="P34" s="45">
        <f t="shared" si="13"/>
        <v>490</v>
      </c>
      <c r="Q34" s="45">
        <f t="shared" si="13"/>
        <v>30</v>
      </c>
      <c r="R34" s="45">
        <f t="shared" si="13"/>
        <v>0</v>
      </c>
      <c r="S34" s="45">
        <f t="shared" si="13"/>
        <v>14</v>
      </c>
      <c r="T34" s="45">
        <f t="shared" si="13"/>
        <v>34</v>
      </c>
      <c r="U34" s="45">
        <f t="shared" si="13"/>
        <v>0</v>
      </c>
      <c r="V34" s="45">
        <f t="shared" si="13"/>
        <v>0</v>
      </c>
      <c r="W34" s="45">
        <f t="shared" si="13"/>
        <v>0</v>
      </c>
      <c r="X34" s="45">
        <f t="shared" si="13"/>
        <v>0</v>
      </c>
      <c r="Y34" s="297">
        <f t="shared" si="13"/>
        <v>210</v>
      </c>
      <c r="Z34" s="297">
        <f t="shared" si="13"/>
        <v>30</v>
      </c>
      <c r="AA34" s="297">
        <f t="shared" si="13"/>
        <v>356</v>
      </c>
      <c r="AB34" s="297">
        <f t="shared" si="13"/>
        <v>18</v>
      </c>
      <c r="AC34" s="45">
        <f t="shared" si="13"/>
        <v>226</v>
      </c>
      <c r="AD34" s="45">
        <f t="shared" si="13"/>
        <v>18</v>
      </c>
      <c r="AE34" s="45">
        <f t="shared" si="13"/>
        <v>64</v>
      </c>
      <c r="AF34" s="45">
        <f t="shared" si="13"/>
        <v>0</v>
      </c>
      <c r="AG34" s="45">
        <f t="shared" si="13"/>
        <v>36</v>
      </c>
      <c r="AH34" s="45">
        <f t="shared" si="13"/>
        <v>4</v>
      </c>
      <c r="AI34" s="45">
        <f t="shared" si="13"/>
        <v>152</v>
      </c>
      <c r="AJ34" s="45">
        <f t="shared" si="13"/>
        <v>4</v>
      </c>
    </row>
    <row r="35" spans="1:39" ht="15">
      <c r="A35" s="298" t="s">
        <v>36</v>
      </c>
      <c r="B35" s="322" t="s">
        <v>64</v>
      </c>
      <c r="C35" s="186"/>
      <c r="D35" s="186"/>
      <c r="E35" s="36" t="s">
        <v>113</v>
      </c>
      <c r="F35" s="36"/>
      <c r="G35" s="36"/>
      <c r="H35" s="36"/>
      <c r="I35" s="36"/>
      <c r="J35" s="36"/>
      <c r="K35" s="70">
        <f>SUM(L35+R35+S35+T35)</f>
        <v>82</v>
      </c>
      <c r="L35" s="70">
        <f>SUM(M35:N35)</f>
        <v>82</v>
      </c>
      <c r="M35" s="70">
        <f>SUM(Z35+AB35+AD35+AF35+AH35+AJ35)</f>
        <v>18</v>
      </c>
      <c r="N35" s="70">
        <f>SUM(Y35+AA35+AC35+AE35+AG35+AI35)</f>
        <v>64</v>
      </c>
      <c r="O35" s="70">
        <f>SUM(N35-P35-Q35)</f>
        <v>4</v>
      </c>
      <c r="P35" s="36">
        <v>60</v>
      </c>
      <c r="Q35" s="36"/>
      <c r="R35" s="36"/>
      <c r="S35" s="36"/>
      <c r="T35" s="36"/>
      <c r="U35" s="36"/>
      <c r="V35" s="36"/>
      <c r="W35" s="36"/>
      <c r="X35" s="36"/>
      <c r="Y35" s="302">
        <v>64</v>
      </c>
      <c r="Z35" s="302">
        <v>18</v>
      </c>
      <c r="AA35" s="302"/>
      <c r="AB35" s="302"/>
      <c r="AC35" s="36"/>
      <c r="AD35" s="36"/>
      <c r="AE35" s="36"/>
      <c r="AF35" s="36"/>
      <c r="AG35" s="36"/>
      <c r="AH35" s="36"/>
      <c r="AI35" s="36"/>
      <c r="AJ35" s="45"/>
      <c r="AM35" s="188"/>
    </row>
    <row r="36" spans="1:36" ht="15">
      <c r="A36" s="298" t="s">
        <v>37</v>
      </c>
      <c r="B36" s="323" t="s">
        <v>389</v>
      </c>
      <c r="C36" s="67"/>
      <c r="D36" s="68"/>
      <c r="E36" s="68"/>
      <c r="F36" s="68" t="s">
        <v>115</v>
      </c>
      <c r="G36" s="68"/>
      <c r="H36" s="69"/>
      <c r="I36" s="69"/>
      <c r="J36" s="69"/>
      <c r="K36" s="70">
        <v>130</v>
      </c>
      <c r="L36" s="70">
        <f aca="true" t="shared" si="14" ref="L36:L53">SUM(M36:N36)</f>
        <v>122</v>
      </c>
      <c r="M36" s="70">
        <f aca="true" t="shared" si="15" ref="M36:M53">SUM(Z36+AB36+AD36+AF36+AH36+AJ36)</f>
        <v>12</v>
      </c>
      <c r="N36" s="70">
        <f aca="true" t="shared" si="16" ref="N36:N53">SUM(Y36+AA36+AC36+AE36+AG36+AI36)</f>
        <v>110</v>
      </c>
      <c r="O36" s="70">
        <f aca="true" t="shared" si="17" ref="O36:O53">SUM(N36-P36-Q36)</f>
        <v>50</v>
      </c>
      <c r="P36" s="36">
        <v>60</v>
      </c>
      <c r="Q36" s="36"/>
      <c r="R36" s="289" t="s">
        <v>27</v>
      </c>
      <c r="S36" s="70"/>
      <c r="T36" s="70">
        <v>8</v>
      </c>
      <c r="U36" s="36"/>
      <c r="V36" s="36"/>
      <c r="W36" s="36"/>
      <c r="X36" s="36"/>
      <c r="Y36" s="302">
        <v>110</v>
      </c>
      <c r="Z36" s="302">
        <v>12</v>
      </c>
      <c r="AA36" s="302"/>
      <c r="AB36" s="302"/>
      <c r="AC36" s="36"/>
      <c r="AD36" s="36"/>
      <c r="AE36" s="36">
        <v>0</v>
      </c>
      <c r="AF36" s="36"/>
      <c r="AG36" s="36">
        <v>0</v>
      </c>
      <c r="AH36" s="36"/>
      <c r="AI36" s="36">
        <v>0</v>
      </c>
      <c r="AJ36" s="30"/>
    </row>
    <row r="37" spans="1:36" ht="15" customHeight="1">
      <c r="A37" s="298" t="s">
        <v>38</v>
      </c>
      <c r="B37" s="323" t="s">
        <v>65</v>
      </c>
      <c r="C37" s="67"/>
      <c r="D37" s="67"/>
      <c r="E37" s="69"/>
      <c r="F37" s="69" t="s">
        <v>113</v>
      </c>
      <c r="G37" s="69"/>
      <c r="H37" s="69"/>
      <c r="I37" s="69"/>
      <c r="J37" s="69"/>
      <c r="K37" s="70">
        <f aca="true" t="shared" si="18" ref="K37:K53">SUM(L37+R37+S37+T37)</f>
        <v>52</v>
      </c>
      <c r="L37" s="70">
        <f t="shared" si="14"/>
        <v>52</v>
      </c>
      <c r="M37" s="70">
        <f t="shared" si="15"/>
        <v>6</v>
      </c>
      <c r="N37" s="70">
        <f t="shared" si="16"/>
        <v>46</v>
      </c>
      <c r="O37" s="70">
        <f t="shared" si="17"/>
        <v>28</v>
      </c>
      <c r="P37" s="36">
        <v>18</v>
      </c>
      <c r="Q37" s="36"/>
      <c r="R37" s="36"/>
      <c r="S37" s="36"/>
      <c r="T37" s="36"/>
      <c r="U37" s="36"/>
      <c r="V37" s="36"/>
      <c r="W37" s="36"/>
      <c r="X37" s="36"/>
      <c r="Y37" s="302"/>
      <c r="Z37" s="302"/>
      <c r="AA37" s="302">
        <v>46</v>
      </c>
      <c r="AB37" s="302">
        <v>6</v>
      </c>
      <c r="AC37" s="36"/>
      <c r="AD37" s="36"/>
      <c r="AE37" s="36"/>
      <c r="AF37" s="36"/>
      <c r="AG37" s="36"/>
      <c r="AH37" s="36"/>
      <c r="AI37" s="36"/>
      <c r="AJ37" s="30"/>
    </row>
    <row r="38" spans="1:36" ht="15">
      <c r="A38" s="298" t="s">
        <v>39</v>
      </c>
      <c r="B38" s="323" t="s">
        <v>66</v>
      </c>
      <c r="C38" s="67"/>
      <c r="D38" s="67"/>
      <c r="E38" s="69"/>
      <c r="F38" s="69" t="s">
        <v>113</v>
      </c>
      <c r="G38" s="69"/>
      <c r="H38" s="69"/>
      <c r="I38" s="69"/>
      <c r="J38" s="69"/>
      <c r="K38" s="70">
        <f t="shared" si="18"/>
        <v>74</v>
      </c>
      <c r="L38" s="70">
        <f t="shared" si="14"/>
        <v>74</v>
      </c>
      <c r="M38" s="70">
        <f t="shared" si="15"/>
        <v>6</v>
      </c>
      <c r="N38" s="70">
        <f t="shared" si="16"/>
        <v>68</v>
      </c>
      <c r="O38" s="70">
        <f t="shared" si="17"/>
        <v>28</v>
      </c>
      <c r="P38" s="36">
        <v>40</v>
      </c>
      <c r="Q38" s="36"/>
      <c r="R38" s="36"/>
      <c r="S38" s="36"/>
      <c r="T38" s="36"/>
      <c r="U38" s="36"/>
      <c r="V38" s="36"/>
      <c r="W38" s="36"/>
      <c r="X38" s="36"/>
      <c r="Y38" s="302"/>
      <c r="Z38" s="302"/>
      <c r="AA38" s="302">
        <v>68</v>
      </c>
      <c r="AB38" s="302">
        <v>6</v>
      </c>
      <c r="AC38" s="36"/>
      <c r="AD38" s="36"/>
      <c r="AE38" s="36"/>
      <c r="AF38" s="36"/>
      <c r="AG38" s="36"/>
      <c r="AH38" s="36"/>
      <c r="AI38" s="36"/>
      <c r="AJ38" s="30"/>
    </row>
    <row r="39" spans="1:36" ht="15">
      <c r="A39" s="298" t="s">
        <v>40</v>
      </c>
      <c r="B39" s="323" t="s">
        <v>67</v>
      </c>
      <c r="C39" s="67"/>
      <c r="D39" s="67"/>
      <c r="E39" s="69"/>
      <c r="F39" s="69"/>
      <c r="G39" s="69" t="s">
        <v>113</v>
      </c>
      <c r="H39" s="69"/>
      <c r="I39" s="69"/>
      <c r="J39" s="69"/>
      <c r="K39" s="70">
        <f t="shared" si="18"/>
        <v>52</v>
      </c>
      <c r="L39" s="70">
        <f t="shared" si="14"/>
        <v>52</v>
      </c>
      <c r="M39" s="70">
        <f t="shared" si="15"/>
        <v>4</v>
      </c>
      <c r="N39" s="70">
        <f t="shared" si="16"/>
        <v>48</v>
      </c>
      <c r="O39" s="70">
        <f t="shared" si="17"/>
        <v>24</v>
      </c>
      <c r="P39" s="36">
        <v>24</v>
      </c>
      <c r="Q39" s="36"/>
      <c r="R39" s="36"/>
      <c r="S39" s="36"/>
      <c r="T39" s="36"/>
      <c r="U39" s="36"/>
      <c r="V39" s="36"/>
      <c r="W39" s="36"/>
      <c r="X39" s="36"/>
      <c r="Y39" s="302"/>
      <c r="Z39" s="302"/>
      <c r="AA39" s="302"/>
      <c r="AB39" s="302"/>
      <c r="AC39" s="36">
        <v>48</v>
      </c>
      <c r="AD39" s="36">
        <v>4</v>
      </c>
      <c r="AE39" s="36"/>
      <c r="AF39" s="36"/>
      <c r="AG39" s="36"/>
      <c r="AH39" s="36"/>
      <c r="AI39" s="36"/>
      <c r="AJ39" s="36"/>
    </row>
    <row r="40" spans="1:38" ht="28.5" customHeight="1">
      <c r="A40" s="298" t="s">
        <v>41</v>
      </c>
      <c r="B40" s="323" t="s">
        <v>69</v>
      </c>
      <c r="C40" s="67"/>
      <c r="D40" s="67"/>
      <c r="E40" s="69"/>
      <c r="F40" s="69"/>
      <c r="G40" s="69"/>
      <c r="H40" s="69"/>
      <c r="I40" s="69" t="s">
        <v>113</v>
      </c>
      <c r="J40" s="69"/>
      <c r="K40" s="70">
        <f t="shared" si="18"/>
        <v>40</v>
      </c>
      <c r="L40" s="70">
        <f t="shared" si="14"/>
        <v>40</v>
      </c>
      <c r="M40" s="70">
        <f t="shared" si="15"/>
        <v>4</v>
      </c>
      <c r="N40" s="70">
        <f t="shared" si="16"/>
        <v>36</v>
      </c>
      <c r="O40" s="70">
        <f t="shared" si="17"/>
        <v>20</v>
      </c>
      <c r="P40" s="36">
        <v>16</v>
      </c>
      <c r="Q40" s="36"/>
      <c r="R40" s="36"/>
      <c r="S40" s="36"/>
      <c r="T40" s="36"/>
      <c r="U40" s="36"/>
      <c r="V40" s="36"/>
      <c r="W40" s="36"/>
      <c r="X40" s="36"/>
      <c r="Y40" s="302"/>
      <c r="Z40" s="302"/>
      <c r="AA40" s="302"/>
      <c r="AB40" s="302"/>
      <c r="AC40" s="36"/>
      <c r="AD40" s="36"/>
      <c r="AE40" s="36"/>
      <c r="AF40" s="36"/>
      <c r="AG40" s="36">
        <v>36</v>
      </c>
      <c r="AH40" s="36">
        <v>4</v>
      </c>
      <c r="AI40" s="36"/>
      <c r="AJ40" s="36"/>
      <c r="AL40" s="71" t="str">
        <f>+График!R13</f>
        <v>Пу</v>
      </c>
    </row>
    <row r="41" spans="1:36" ht="15">
      <c r="A41" s="298" t="s">
        <v>42</v>
      </c>
      <c r="B41" s="323" t="s">
        <v>70</v>
      </c>
      <c r="C41" s="67"/>
      <c r="D41" s="67"/>
      <c r="E41" s="186"/>
      <c r="F41" s="69"/>
      <c r="G41" s="69"/>
      <c r="I41" s="69"/>
      <c r="J41" s="68" t="s">
        <v>115</v>
      </c>
      <c r="K41" s="70">
        <f t="shared" si="18"/>
        <v>64</v>
      </c>
      <c r="L41" s="70">
        <f t="shared" si="14"/>
        <v>52</v>
      </c>
      <c r="M41" s="70">
        <f t="shared" si="15"/>
        <v>4</v>
      </c>
      <c r="N41" s="70">
        <f t="shared" si="16"/>
        <v>48</v>
      </c>
      <c r="O41" s="70">
        <f t="shared" si="17"/>
        <v>32</v>
      </c>
      <c r="P41" s="36">
        <v>16</v>
      </c>
      <c r="Q41" s="36"/>
      <c r="R41" s="36"/>
      <c r="S41" s="36">
        <v>4</v>
      </c>
      <c r="T41" s="36">
        <v>8</v>
      </c>
      <c r="U41" s="36"/>
      <c r="V41" s="36"/>
      <c r="W41" s="36"/>
      <c r="X41" s="36"/>
      <c r="Y41" s="302"/>
      <c r="Z41" s="302"/>
      <c r="AA41" s="302"/>
      <c r="AB41" s="302"/>
      <c r="AC41" s="36"/>
      <c r="AD41" s="36"/>
      <c r="AE41" s="36"/>
      <c r="AF41" s="36"/>
      <c r="AG41" s="36"/>
      <c r="AH41" s="36"/>
      <c r="AI41" s="36">
        <v>48</v>
      </c>
      <c r="AJ41" s="36">
        <v>4</v>
      </c>
    </row>
    <row r="42" spans="1:36" ht="15">
      <c r="A42" s="298" t="s">
        <v>43</v>
      </c>
      <c r="B42" s="323" t="s">
        <v>155</v>
      </c>
      <c r="C42" s="67"/>
      <c r="D42" s="67"/>
      <c r="E42" s="186"/>
      <c r="F42" s="69"/>
      <c r="G42" s="69" t="s">
        <v>113</v>
      </c>
      <c r="H42" s="69"/>
      <c r="I42" s="69"/>
      <c r="J42" s="69"/>
      <c r="K42" s="70">
        <f>SUM(L42+R42+S42+T42)</f>
        <v>82</v>
      </c>
      <c r="L42" s="70">
        <f>SUM(M42:N42)</f>
        <v>82</v>
      </c>
      <c r="M42" s="70">
        <f>SUM(Z42+AB42+AD42+AF42+AH42+AJ42)</f>
        <v>10</v>
      </c>
      <c r="N42" s="70">
        <f>SUM(Y42+AA42+AC42+AE42+AG42+AI42)</f>
        <v>72</v>
      </c>
      <c r="O42" s="70">
        <f>SUM(N42-P42-Q42)</f>
        <v>36</v>
      </c>
      <c r="P42" s="36">
        <v>36</v>
      </c>
      <c r="Q42" s="36"/>
      <c r="R42" s="36"/>
      <c r="S42" s="36"/>
      <c r="T42" s="36"/>
      <c r="U42" s="36"/>
      <c r="V42" s="36"/>
      <c r="W42" s="36"/>
      <c r="X42" s="36"/>
      <c r="Y42" s="302"/>
      <c r="Z42" s="302"/>
      <c r="AA42" s="302"/>
      <c r="AB42" s="302"/>
      <c r="AC42" s="36">
        <v>72</v>
      </c>
      <c r="AD42" s="36">
        <v>10</v>
      </c>
      <c r="AE42" s="36"/>
      <c r="AF42" s="36"/>
      <c r="AG42" s="36"/>
      <c r="AH42" s="36"/>
      <c r="AI42" s="36"/>
      <c r="AJ42" s="36"/>
    </row>
    <row r="43" spans="1:36" ht="15">
      <c r="A43" s="298" t="s">
        <v>44</v>
      </c>
      <c r="B43" s="323" t="s">
        <v>156</v>
      </c>
      <c r="C43" s="67"/>
      <c r="D43" s="67"/>
      <c r="E43" s="186"/>
      <c r="F43" s="68" t="s">
        <v>115</v>
      </c>
      <c r="G43" s="69"/>
      <c r="H43" s="69"/>
      <c r="I43" s="69"/>
      <c r="J43" s="69"/>
      <c r="K43" s="70">
        <f>SUM(L43+R43+S43+T43)</f>
        <v>78</v>
      </c>
      <c r="L43" s="70">
        <f>SUM(M43:N43)</f>
        <v>60</v>
      </c>
      <c r="M43" s="70">
        <f>SUM(Z43+AB43+AD43+AF43+AH43+AJ43)</f>
        <v>6</v>
      </c>
      <c r="N43" s="70">
        <f>SUM(Y43+AA43+AC43+AE43+AG43+AI43)</f>
        <v>54</v>
      </c>
      <c r="O43" s="70">
        <f>SUM(N43-P43-Q43)</f>
        <v>24</v>
      </c>
      <c r="P43" s="36">
        <v>30</v>
      </c>
      <c r="Q43" s="36"/>
      <c r="R43" s="36"/>
      <c r="S43" s="36">
        <v>8</v>
      </c>
      <c r="T43" s="36">
        <v>10</v>
      </c>
      <c r="U43" s="36"/>
      <c r="V43" s="36"/>
      <c r="W43" s="36"/>
      <c r="X43" s="36"/>
      <c r="Y43" s="302"/>
      <c r="Z43" s="302"/>
      <c r="AA43" s="302">
        <v>54</v>
      </c>
      <c r="AB43" s="302">
        <v>6</v>
      </c>
      <c r="AC43" s="36"/>
      <c r="AD43" s="36"/>
      <c r="AE43" s="36"/>
      <c r="AF43" s="36"/>
      <c r="AG43" s="36"/>
      <c r="AH43" s="36"/>
      <c r="AI43" s="36"/>
      <c r="AJ43" s="36"/>
    </row>
    <row r="44" spans="1:36" ht="15">
      <c r="A44" s="298" t="s">
        <v>45</v>
      </c>
      <c r="B44" s="323" t="s">
        <v>46</v>
      </c>
      <c r="C44" s="67"/>
      <c r="D44" s="67"/>
      <c r="E44" s="186"/>
      <c r="F44" s="69"/>
      <c r="G44" s="69" t="s">
        <v>113</v>
      </c>
      <c r="H44" s="69"/>
      <c r="I44" s="69"/>
      <c r="J44" s="69"/>
      <c r="K44" s="70">
        <f>SUM(L44+R44+S44+T44)</f>
        <v>72</v>
      </c>
      <c r="L44" s="70">
        <f>SUM(M44:N44)</f>
        <v>72</v>
      </c>
      <c r="M44" s="70">
        <f>SUM(Z44+AB44+AD44+AF44+AH44+AJ44)</f>
        <v>4</v>
      </c>
      <c r="N44" s="70">
        <f>SUM(Y44+AA44+AC44+AE44+AG44+AI44)</f>
        <v>68</v>
      </c>
      <c r="O44" s="70">
        <f>SUM(N44-P44-Q44)</f>
        <v>20</v>
      </c>
      <c r="P44" s="36">
        <v>48</v>
      </c>
      <c r="Q44" s="36"/>
      <c r="R44" s="36"/>
      <c r="S44" s="36"/>
      <c r="T44" s="36"/>
      <c r="U44" s="36"/>
      <c r="V44" s="36"/>
      <c r="W44" s="36"/>
      <c r="X44" s="36"/>
      <c r="Y44" s="302"/>
      <c r="Z44" s="302"/>
      <c r="AA44" s="302"/>
      <c r="AB44" s="302"/>
      <c r="AC44" s="36">
        <v>68</v>
      </c>
      <c r="AD44" s="36">
        <v>4</v>
      </c>
      <c r="AE44" s="36"/>
      <c r="AF44" s="36"/>
      <c r="AG44" s="36"/>
      <c r="AH44" s="36"/>
      <c r="AI44" s="36"/>
      <c r="AJ44" s="36"/>
    </row>
    <row r="45" spans="1:36" ht="15">
      <c r="A45" s="298" t="s">
        <v>54</v>
      </c>
      <c r="B45" s="323" t="s">
        <v>68</v>
      </c>
      <c r="C45" s="67"/>
      <c r="D45" s="67"/>
      <c r="E45" s="69"/>
      <c r="F45" s="69"/>
      <c r="G45" s="69"/>
      <c r="H45" s="69" t="s">
        <v>113</v>
      </c>
      <c r="I45" s="69"/>
      <c r="J45" s="69"/>
      <c r="K45" s="70">
        <f t="shared" si="18"/>
        <v>32</v>
      </c>
      <c r="L45" s="70">
        <f t="shared" si="14"/>
        <v>32</v>
      </c>
      <c r="M45" s="70">
        <f t="shared" si="15"/>
        <v>0</v>
      </c>
      <c r="N45" s="70">
        <f t="shared" si="16"/>
        <v>32</v>
      </c>
      <c r="O45" s="70">
        <f t="shared" si="17"/>
        <v>10</v>
      </c>
      <c r="P45" s="36">
        <v>22</v>
      </c>
      <c r="Q45" s="36"/>
      <c r="R45" s="36"/>
      <c r="S45" s="36"/>
      <c r="T45" s="36"/>
      <c r="U45" s="36"/>
      <c r="V45" s="36"/>
      <c r="W45" s="36"/>
      <c r="X45" s="36"/>
      <c r="Y45" s="302"/>
      <c r="Z45" s="302"/>
      <c r="AA45" s="302"/>
      <c r="AB45" s="302"/>
      <c r="AC45" s="36"/>
      <c r="AD45" s="36"/>
      <c r="AE45" s="36">
        <v>32</v>
      </c>
      <c r="AF45" s="36"/>
      <c r="AG45" s="36"/>
      <c r="AH45" s="36"/>
      <c r="AI45" s="36"/>
      <c r="AJ45" s="30"/>
    </row>
    <row r="46" spans="1:36" ht="14.25" customHeight="1">
      <c r="A46" s="298" t="s">
        <v>55</v>
      </c>
      <c r="B46" s="317" t="s">
        <v>83</v>
      </c>
      <c r="C46" s="182"/>
      <c r="D46" s="182"/>
      <c r="E46" s="236"/>
      <c r="F46" s="186"/>
      <c r="G46" s="236"/>
      <c r="H46" s="236"/>
      <c r="I46" s="236"/>
      <c r="J46" s="236" t="s">
        <v>113</v>
      </c>
      <c r="K46" s="70">
        <f t="shared" si="18"/>
        <v>40</v>
      </c>
      <c r="L46" s="70">
        <f t="shared" si="14"/>
        <v>40</v>
      </c>
      <c r="M46" s="70">
        <f t="shared" si="15"/>
        <v>0</v>
      </c>
      <c r="N46" s="70">
        <f t="shared" si="16"/>
        <v>40</v>
      </c>
      <c r="O46" s="70">
        <f t="shared" si="17"/>
        <v>28</v>
      </c>
      <c r="P46" s="36">
        <v>12</v>
      </c>
      <c r="Q46" s="36"/>
      <c r="R46" s="36"/>
      <c r="S46" s="36"/>
      <c r="T46" s="36"/>
      <c r="U46" s="36"/>
      <c r="V46" s="36"/>
      <c r="W46" s="36"/>
      <c r="X46" s="36"/>
      <c r="Y46" s="302"/>
      <c r="Z46" s="302"/>
      <c r="AA46" s="302"/>
      <c r="AB46" s="302"/>
      <c r="AC46" s="36"/>
      <c r="AD46" s="36"/>
      <c r="AE46" s="36"/>
      <c r="AF46" s="36"/>
      <c r="AG46" s="36"/>
      <c r="AH46" s="36"/>
      <c r="AI46" s="36">
        <v>40</v>
      </c>
      <c r="AJ46" s="30"/>
    </row>
    <row r="47" spans="1:36" ht="14.25" customHeight="1">
      <c r="A47" s="298" t="s">
        <v>56</v>
      </c>
      <c r="B47" s="317" t="s">
        <v>114</v>
      </c>
      <c r="C47" s="182"/>
      <c r="D47" s="182"/>
      <c r="E47" s="236"/>
      <c r="F47" s="236"/>
      <c r="G47" s="236"/>
      <c r="H47" s="236"/>
      <c r="I47" s="236"/>
      <c r="J47" s="236" t="s">
        <v>116</v>
      </c>
      <c r="K47" s="70">
        <f t="shared" si="18"/>
        <v>32</v>
      </c>
      <c r="L47" s="70">
        <f t="shared" si="14"/>
        <v>32</v>
      </c>
      <c r="M47" s="70">
        <f t="shared" si="15"/>
        <v>0</v>
      </c>
      <c r="N47" s="70">
        <f t="shared" si="16"/>
        <v>32</v>
      </c>
      <c r="O47" s="70">
        <f t="shared" si="17"/>
        <v>32</v>
      </c>
      <c r="P47" s="36">
        <v>0</v>
      </c>
      <c r="Q47" s="36"/>
      <c r="R47" s="36"/>
      <c r="S47" s="36"/>
      <c r="T47" s="36"/>
      <c r="U47" s="36"/>
      <c r="V47" s="36"/>
      <c r="W47" s="36"/>
      <c r="X47" s="36"/>
      <c r="Y47" s="302"/>
      <c r="Z47" s="302"/>
      <c r="AA47" s="302"/>
      <c r="AB47" s="302"/>
      <c r="AC47" s="36"/>
      <c r="AD47" s="36"/>
      <c r="AE47" s="36"/>
      <c r="AF47" s="36"/>
      <c r="AG47" s="36"/>
      <c r="AH47" s="36"/>
      <c r="AI47" s="36">
        <v>32</v>
      </c>
      <c r="AJ47" s="36"/>
    </row>
    <row r="48" spans="1:36" ht="27" customHeight="1">
      <c r="A48" s="298" t="s">
        <v>57</v>
      </c>
      <c r="B48" s="324" t="s">
        <v>403</v>
      </c>
      <c r="C48" s="182"/>
      <c r="D48" s="182"/>
      <c r="E48" s="236"/>
      <c r="F48" s="236"/>
      <c r="G48" s="236"/>
      <c r="H48" s="236"/>
      <c r="I48" s="236"/>
      <c r="J48" s="236" t="s">
        <v>116</v>
      </c>
      <c r="K48" s="70">
        <f t="shared" si="18"/>
        <v>32</v>
      </c>
      <c r="L48" s="70">
        <f t="shared" si="14"/>
        <v>32</v>
      </c>
      <c r="M48" s="70">
        <f t="shared" si="15"/>
        <v>0</v>
      </c>
      <c r="N48" s="70">
        <f t="shared" si="16"/>
        <v>32</v>
      </c>
      <c r="O48" s="70">
        <f t="shared" si="17"/>
        <v>32</v>
      </c>
      <c r="P48" s="36">
        <v>0</v>
      </c>
      <c r="Q48" s="36"/>
      <c r="R48" s="36"/>
      <c r="S48" s="36"/>
      <c r="T48" s="36"/>
      <c r="U48" s="36"/>
      <c r="V48" s="36"/>
      <c r="W48" s="36"/>
      <c r="X48" s="36"/>
      <c r="Y48" s="302"/>
      <c r="Z48" s="302"/>
      <c r="AA48" s="302"/>
      <c r="AB48" s="302"/>
      <c r="AC48" s="36"/>
      <c r="AD48" s="36"/>
      <c r="AE48" s="36"/>
      <c r="AF48" s="36"/>
      <c r="AG48" s="36"/>
      <c r="AH48" s="36"/>
      <c r="AI48" s="36">
        <v>32</v>
      </c>
      <c r="AJ48" s="36"/>
    </row>
    <row r="49" spans="1:36" ht="15">
      <c r="A49" s="298" t="s">
        <v>122</v>
      </c>
      <c r="B49" s="320" t="s">
        <v>178</v>
      </c>
      <c r="C49" s="72"/>
      <c r="D49" s="72"/>
      <c r="E49" s="236" t="s">
        <v>239</v>
      </c>
      <c r="F49" s="236"/>
      <c r="G49" s="236"/>
      <c r="H49" s="236"/>
      <c r="I49" s="236"/>
      <c r="J49" s="236"/>
      <c r="K49" s="70">
        <f t="shared" si="18"/>
        <v>36</v>
      </c>
      <c r="L49" s="70">
        <f t="shared" si="14"/>
        <v>36</v>
      </c>
      <c r="M49" s="70">
        <f t="shared" si="15"/>
        <v>0</v>
      </c>
      <c r="N49" s="70">
        <f t="shared" si="16"/>
        <v>36</v>
      </c>
      <c r="O49" s="70">
        <f t="shared" si="17"/>
        <v>24</v>
      </c>
      <c r="P49" s="36">
        <v>12</v>
      </c>
      <c r="Q49" s="36"/>
      <c r="R49" s="36"/>
      <c r="S49" s="36"/>
      <c r="T49" s="36"/>
      <c r="U49" s="36"/>
      <c r="V49" s="36"/>
      <c r="W49" s="36"/>
      <c r="X49" s="36"/>
      <c r="Y49" s="302">
        <v>36</v>
      </c>
      <c r="Z49" s="302"/>
      <c r="AA49" s="302"/>
      <c r="AB49" s="302"/>
      <c r="AC49" s="36"/>
      <c r="AD49" s="36"/>
      <c r="AE49" s="36"/>
      <c r="AF49" s="36"/>
      <c r="AG49" s="36"/>
      <c r="AH49" s="36"/>
      <c r="AI49" s="36"/>
      <c r="AJ49" s="30"/>
    </row>
    <row r="50" spans="1:36" ht="15" customHeight="1">
      <c r="A50" s="66" t="s">
        <v>129</v>
      </c>
      <c r="B50" s="72" t="s">
        <v>179</v>
      </c>
      <c r="C50" s="72"/>
      <c r="D50" s="72"/>
      <c r="E50" s="236"/>
      <c r="F50" s="236" t="s">
        <v>239</v>
      </c>
      <c r="G50" s="236"/>
      <c r="H50" s="236"/>
      <c r="I50" s="236"/>
      <c r="J50" s="236"/>
      <c r="K50" s="70">
        <f t="shared" si="18"/>
        <v>60</v>
      </c>
      <c r="L50" s="70">
        <f t="shared" si="14"/>
        <v>60</v>
      </c>
      <c r="M50" s="70">
        <f t="shared" si="15"/>
        <v>0</v>
      </c>
      <c r="N50" s="70">
        <f t="shared" si="16"/>
        <v>60</v>
      </c>
      <c r="O50" s="70">
        <f t="shared" si="17"/>
        <v>48</v>
      </c>
      <c r="P50" s="36">
        <v>12</v>
      </c>
      <c r="Q50" s="36"/>
      <c r="R50" s="36"/>
      <c r="S50" s="36"/>
      <c r="T50" s="36"/>
      <c r="U50" s="36"/>
      <c r="V50" s="36"/>
      <c r="W50" s="36"/>
      <c r="X50" s="36"/>
      <c r="Y50" s="302"/>
      <c r="Z50" s="302"/>
      <c r="AA50" s="302">
        <v>60</v>
      </c>
      <c r="AB50" s="302"/>
      <c r="AC50" s="36"/>
      <c r="AD50" s="36"/>
      <c r="AE50" s="36"/>
      <c r="AF50" s="36"/>
      <c r="AG50" s="36"/>
      <c r="AH50" s="36"/>
      <c r="AI50" s="36"/>
      <c r="AJ50" s="30"/>
    </row>
    <row r="51" spans="1:36" ht="30">
      <c r="A51" s="66" t="s">
        <v>130</v>
      </c>
      <c r="B51" s="72" t="s">
        <v>119</v>
      </c>
      <c r="C51" s="72"/>
      <c r="D51" s="72"/>
      <c r="E51" s="236"/>
      <c r="F51" s="290" t="s">
        <v>113</v>
      </c>
      <c r="G51" s="236"/>
      <c r="H51" s="236"/>
      <c r="I51" s="236"/>
      <c r="J51" s="236"/>
      <c r="K51" s="70">
        <f t="shared" si="18"/>
        <v>60</v>
      </c>
      <c r="L51" s="70">
        <f t="shared" si="14"/>
        <v>60</v>
      </c>
      <c r="M51" s="70">
        <f t="shared" si="15"/>
        <v>0</v>
      </c>
      <c r="N51" s="70">
        <f t="shared" si="16"/>
        <v>60</v>
      </c>
      <c r="O51" s="70">
        <f t="shared" si="17"/>
        <v>32</v>
      </c>
      <c r="P51" s="36">
        <v>28</v>
      </c>
      <c r="Q51" s="36"/>
      <c r="R51" s="36"/>
      <c r="S51" s="36"/>
      <c r="T51" s="36"/>
      <c r="U51" s="36"/>
      <c r="V51" s="36"/>
      <c r="W51" s="36"/>
      <c r="X51" s="36"/>
      <c r="Y51" s="302"/>
      <c r="Z51" s="302"/>
      <c r="AA51" s="302">
        <v>60</v>
      </c>
      <c r="AB51" s="302"/>
      <c r="AC51" s="36"/>
      <c r="AD51" s="36"/>
      <c r="AE51" s="36"/>
      <c r="AF51" s="36"/>
      <c r="AG51" s="36"/>
      <c r="AH51" s="36"/>
      <c r="AI51" s="36"/>
      <c r="AJ51" s="30"/>
    </row>
    <row r="52" spans="1:36" ht="30">
      <c r="A52" s="66" t="s">
        <v>131</v>
      </c>
      <c r="B52" s="72" t="s">
        <v>118</v>
      </c>
      <c r="C52" s="72"/>
      <c r="D52" s="72"/>
      <c r="E52" s="236"/>
      <c r="F52" s="236" t="s">
        <v>239</v>
      </c>
      <c r="G52" s="236" t="s">
        <v>239</v>
      </c>
      <c r="H52" s="76" t="s">
        <v>115</v>
      </c>
      <c r="I52" s="236"/>
      <c r="J52" s="236"/>
      <c r="K52" s="70">
        <f t="shared" si="18"/>
        <v>114</v>
      </c>
      <c r="L52" s="70">
        <f t="shared" si="14"/>
        <v>104</v>
      </c>
      <c r="M52" s="70">
        <f t="shared" si="15"/>
        <v>0</v>
      </c>
      <c r="N52" s="70">
        <f t="shared" si="16"/>
        <v>104</v>
      </c>
      <c r="O52" s="70">
        <f t="shared" si="17"/>
        <v>42</v>
      </c>
      <c r="P52" s="36">
        <v>32</v>
      </c>
      <c r="Q52" s="36">
        <v>30</v>
      </c>
      <c r="R52" s="36"/>
      <c r="S52" s="36">
        <v>2</v>
      </c>
      <c r="T52" s="36">
        <v>8</v>
      </c>
      <c r="U52" s="36"/>
      <c r="V52" s="36"/>
      <c r="W52" s="36"/>
      <c r="X52" s="36"/>
      <c r="Y52" s="302"/>
      <c r="Z52" s="302"/>
      <c r="AA52" s="302">
        <v>34</v>
      </c>
      <c r="AB52" s="302"/>
      <c r="AC52" s="36">
        <v>38</v>
      </c>
      <c r="AD52" s="36"/>
      <c r="AE52" s="36">
        <v>32</v>
      </c>
      <c r="AF52" s="36"/>
      <c r="AG52" s="36"/>
      <c r="AH52" s="36"/>
      <c r="AI52" s="36"/>
      <c r="AJ52" s="30"/>
    </row>
    <row r="53" spans="1:36" ht="30">
      <c r="A53" s="66" t="s">
        <v>180</v>
      </c>
      <c r="B53" s="72" t="s">
        <v>117</v>
      </c>
      <c r="C53" s="72"/>
      <c r="D53" s="72"/>
      <c r="E53" s="236"/>
      <c r="F53" s="291" t="s">
        <v>239</v>
      </c>
      <c r="G53" s="69"/>
      <c r="H53" s="186"/>
      <c r="I53" s="236"/>
      <c r="J53" s="236"/>
      <c r="K53" s="70">
        <f t="shared" si="18"/>
        <v>34</v>
      </c>
      <c r="L53" s="70">
        <f t="shared" si="14"/>
        <v>34</v>
      </c>
      <c r="M53" s="70">
        <f t="shared" si="15"/>
        <v>0</v>
      </c>
      <c r="N53" s="70">
        <f t="shared" si="16"/>
        <v>34</v>
      </c>
      <c r="O53" s="70">
        <f t="shared" si="17"/>
        <v>10</v>
      </c>
      <c r="P53" s="36">
        <v>24</v>
      </c>
      <c r="Q53" s="36"/>
      <c r="R53" s="36"/>
      <c r="S53" s="36"/>
      <c r="T53" s="36"/>
      <c r="U53" s="36"/>
      <c r="V53" s="36"/>
      <c r="W53" s="36"/>
      <c r="X53" s="36"/>
      <c r="Y53" s="302"/>
      <c r="Z53" s="302"/>
      <c r="AA53" s="302">
        <v>34</v>
      </c>
      <c r="AB53" s="302"/>
      <c r="AC53" s="36"/>
      <c r="AD53" s="36"/>
      <c r="AE53" s="36"/>
      <c r="AF53" s="36"/>
      <c r="AG53" s="36"/>
      <c r="AH53" s="36"/>
      <c r="AI53" s="36"/>
      <c r="AJ53" s="30"/>
    </row>
    <row r="54" spans="1:37" ht="15" customHeight="1">
      <c r="A54" s="180" t="s">
        <v>33</v>
      </c>
      <c r="B54" s="189" t="s">
        <v>34</v>
      </c>
      <c r="C54" s="374" t="s">
        <v>366</v>
      </c>
      <c r="D54" s="375"/>
      <c r="E54" s="375"/>
      <c r="F54" s="375"/>
      <c r="G54" s="375"/>
      <c r="H54" s="375"/>
      <c r="I54" s="375"/>
      <c r="J54" s="376"/>
      <c r="K54" s="45">
        <f aca="true" t="shared" si="19" ref="K54:AJ54">SUM(K55+K65+K69+K73)</f>
        <v>2178</v>
      </c>
      <c r="L54" s="45">
        <f t="shared" si="19"/>
        <v>1266</v>
      </c>
      <c r="M54" s="45">
        <f t="shared" si="19"/>
        <v>96</v>
      </c>
      <c r="N54" s="45">
        <f t="shared" si="19"/>
        <v>1170</v>
      </c>
      <c r="O54" s="45">
        <f t="shared" si="19"/>
        <v>482</v>
      </c>
      <c r="P54" s="45">
        <f t="shared" si="19"/>
        <v>628</v>
      </c>
      <c r="Q54" s="45">
        <f t="shared" si="19"/>
        <v>60</v>
      </c>
      <c r="R54" s="45">
        <f t="shared" si="19"/>
        <v>828</v>
      </c>
      <c r="S54" s="45">
        <f t="shared" si="19"/>
        <v>24</v>
      </c>
      <c r="T54" s="45">
        <f t="shared" si="19"/>
        <v>60</v>
      </c>
      <c r="U54" s="45">
        <f t="shared" si="19"/>
        <v>0</v>
      </c>
      <c r="V54" s="45">
        <f t="shared" si="19"/>
        <v>0</v>
      </c>
      <c r="W54" s="45">
        <f t="shared" si="19"/>
        <v>0</v>
      </c>
      <c r="X54" s="45">
        <f t="shared" si="19"/>
        <v>0</v>
      </c>
      <c r="Y54" s="297">
        <f t="shared" si="19"/>
        <v>120</v>
      </c>
      <c r="Z54" s="297">
        <f t="shared" si="19"/>
        <v>10</v>
      </c>
      <c r="AA54" s="297">
        <f t="shared" si="19"/>
        <v>124</v>
      </c>
      <c r="AB54" s="297">
        <f t="shared" si="19"/>
        <v>10</v>
      </c>
      <c r="AC54" s="45">
        <f t="shared" si="19"/>
        <v>172</v>
      </c>
      <c r="AD54" s="45">
        <f t="shared" si="19"/>
        <v>18</v>
      </c>
      <c r="AE54" s="45">
        <f t="shared" si="19"/>
        <v>392</v>
      </c>
      <c r="AF54" s="45">
        <f t="shared" si="19"/>
        <v>16</v>
      </c>
      <c r="AG54" s="45">
        <f t="shared" si="19"/>
        <v>124</v>
      </c>
      <c r="AH54" s="45">
        <f t="shared" si="19"/>
        <v>20</v>
      </c>
      <c r="AI54" s="45">
        <f t="shared" si="19"/>
        <v>238</v>
      </c>
      <c r="AJ54" s="45">
        <f t="shared" si="19"/>
        <v>22</v>
      </c>
      <c r="AK54" s="190"/>
    </row>
    <row r="55" spans="1:39" s="175" customFormat="1" ht="57">
      <c r="A55" s="180" t="s">
        <v>47</v>
      </c>
      <c r="B55" s="173" t="s">
        <v>157</v>
      </c>
      <c r="C55" s="374" t="s">
        <v>367</v>
      </c>
      <c r="D55" s="375"/>
      <c r="E55" s="375"/>
      <c r="F55" s="375"/>
      <c r="G55" s="375"/>
      <c r="H55" s="375"/>
      <c r="I55" s="375"/>
      <c r="J55" s="376"/>
      <c r="K55" s="45">
        <f>SUM(K56+K58+K59+K61+K62+K64)</f>
        <v>1532</v>
      </c>
      <c r="L55" s="45">
        <f aca="true" t="shared" si="20" ref="L55:AD55">SUM(L56+L58+L59+L61+L62+L63)</f>
        <v>944</v>
      </c>
      <c r="M55" s="45">
        <f t="shared" si="20"/>
        <v>74</v>
      </c>
      <c r="N55" s="45">
        <f t="shared" si="20"/>
        <v>870</v>
      </c>
      <c r="O55" s="45">
        <f t="shared" si="20"/>
        <v>352</v>
      </c>
      <c r="P55" s="45">
        <f t="shared" si="20"/>
        <v>488</v>
      </c>
      <c r="Q55" s="45">
        <f t="shared" si="20"/>
        <v>30</v>
      </c>
      <c r="R55" s="45">
        <f>SUM(R56+R57+R58+R59+R60+R61+R62)</f>
        <v>540</v>
      </c>
      <c r="S55" s="45">
        <f t="shared" si="20"/>
        <v>18</v>
      </c>
      <c r="T55" s="45">
        <f>SUM(T56+T58+T59+T61+T62+T63+T64)</f>
        <v>30</v>
      </c>
      <c r="U55" s="45">
        <f t="shared" si="20"/>
        <v>0</v>
      </c>
      <c r="V55" s="45">
        <f t="shared" si="20"/>
        <v>0</v>
      </c>
      <c r="W55" s="45">
        <f t="shared" si="20"/>
        <v>0</v>
      </c>
      <c r="X55" s="45">
        <f t="shared" si="20"/>
        <v>0</v>
      </c>
      <c r="Y55" s="297">
        <f t="shared" si="20"/>
        <v>120</v>
      </c>
      <c r="Z55" s="297">
        <f t="shared" si="20"/>
        <v>10</v>
      </c>
      <c r="AA55" s="297">
        <f t="shared" si="20"/>
        <v>124</v>
      </c>
      <c r="AB55" s="297">
        <f t="shared" si="20"/>
        <v>10</v>
      </c>
      <c r="AC55" s="45">
        <f t="shared" si="20"/>
        <v>138</v>
      </c>
      <c r="AD55" s="45">
        <f t="shared" si="20"/>
        <v>8</v>
      </c>
      <c r="AE55" s="45">
        <f aca="true" t="shared" si="21" ref="AE55:AJ55">SUM(AE56+AE58+AE59+AE61+AE62)</f>
        <v>250</v>
      </c>
      <c r="AF55" s="45">
        <f t="shared" si="21"/>
        <v>16</v>
      </c>
      <c r="AG55" s="45">
        <f t="shared" si="21"/>
        <v>96</v>
      </c>
      <c r="AH55" s="45">
        <f t="shared" si="21"/>
        <v>14</v>
      </c>
      <c r="AI55" s="45">
        <f t="shared" si="21"/>
        <v>142</v>
      </c>
      <c r="AJ55" s="45">
        <f t="shared" si="21"/>
        <v>16</v>
      </c>
      <c r="AK55" s="71"/>
      <c r="AL55" s="71"/>
      <c r="AM55" s="46"/>
    </row>
    <row r="56" spans="1:36" ht="15">
      <c r="A56" s="66" t="s">
        <v>48</v>
      </c>
      <c r="B56" s="323" t="s">
        <v>402</v>
      </c>
      <c r="C56" s="67"/>
      <c r="D56" s="67"/>
      <c r="E56" s="68" t="s">
        <v>115</v>
      </c>
      <c r="F56" s="68" t="s">
        <v>115</v>
      </c>
      <c r="G56" s="69" t="s">
        <v>113</v>
      </c>
      <c r="H56" s="69" t="s">
        <v>113</v>
      </c>
      <c r="I56" s="69"/>
      <c r="J56" s="69"/>
      <c r="K56" s="70">
        <f>SUM(L56+R56+R57+S56+T56)</f>
        <v>446</v>
      </c>
      <c r="L56" s="70">
        <f>SUM(M56:N56)</f>
        <v>266</v>
      </c>
      <c r="M56" s="70">
        <f>SUM(Z56+AB56+AD56+AF56+AH56+AJ56)</f>
        <v>20</v>
      </c>
      <c r="N56" s="70">
        <f>SUM(Y56+AA56+AC56+AE56+AG56+AI56)</f>
        <v>246</v>
      </c>
      <c r="O56" s="70">
        <f>SUM(N56-P56-Q56)</f>
        <v>106</v>
      </c>
      <c r="P56" s="36">
        <v>140</v>
      </c>
      <c r="Q56" s="36"/>
      <c r="R56" s="36">
        <v>72</v>
      </c>
      <c r="S56" s="36">
        <v>16</v>
      </c>
      <c r="T56" s="36">
        <v>20</v>
      </c>
      <c r="U56" s="36"/>
      <c r="V56" s="36"/>
      <c r="W56" s="36"/>
      <c r="X56" s="36"/>
      <c r="Y56" s="302">
        <v>88</v>
      </c>
      <c r="Z56" s="302">
        <v>10</v>
      </c>
      <c r="AA56" s="302">
        <v>90</v>
      </c>
      <c r="AB56" s="302">
        <v>10</v>
      </c>
      <c r="AC56" s="36">
        <v>38</v>
      </c>
      <c r="AD56" s="36"/>
      <c r="AE56" s="36">
        <v>30</v>
      </c>
      <c r="AF56" s="36"/>
      <c r="AG56" s="36"/>
      <c r="AH56" s="36"/>
      <c r="AI56" s="36"/>
      <c r="AJ56" s="30"/>
    </row>
    <row r="57" spans="1:39" s="175" customFormat="1" ht="14.25">
      <c r="A57" s="257" t="s">
        <v>262</v>
      </c>
      <c r="B57" s="255" t="s">
        <v>6</v>
      </c>
      <c r="C57" s="255"/>
      <c r="D57" s="255"/>
      <c r="E57" s="258"/>
      <c r="F57" s="258" t="s">
        <v>113</v>
      </c>
      <c r="G57" s="258"/>
      <c r="H57" s="258"/>
      <c r="I57" s="258"/>
      <c r="J57" s="258"/>
      <c r="K57" s="259">
        <v>72</v>
      </c>
      <c r="L57" s="259"/>
      <c r="M57" s="259"/>
      <c r="N57" s="259"/>
      <c r="O57" s="260"/>
      <c r="P57" s="260"/>
      <c r="Q57" s="260"/>
      <c r="R57" s="260">
        <v>72</v>
      </c>
      <c r="S57" s="260"/>
      <c r="T57" s="260"/>
      <c r="U57" s="260"/>
      <c r="V57" s="260"/>
      <c r="W57" s="260"/>
      <c r="X57" s="260"/>
      <c r="Y57" s="303"/>
      <c r="Z57" s="303"/>
      <c r="AA57" s="304">
        <v>72</v>
      </c>
      <c r="AB57" s="304"/>
      <c r="AC57" s="30"/>
      <c r="AD57" s="30"/>
      <c r="AE57" s="30"/>
      <c r="AF57" s="30"/>
      <c r="AG57" s="30"/>
      <c r="AH57" s="30"/>
      <c r="AI57" s="30"/>
      <c r="AJ57" s="30"/>
      <c r="AK57" s="71"/>
      <c r="AL57" s="71"/>
      <c r="AM57" s="31"/>
    </row>
    <row r="58" spans="1:36" ht="15">
      <c r="A58" s="66" t="s">
        <v>71</v>
      </c>
      <c r="B58" s="67" t="s">
        <v>158</v>
      </c>
      <c r="C58" s="67"/>
      <c r="D58" s="67"/>
      <c r="E58" s="69"/>
      <c r="G58" s="68"/>
      <c r="H58" s="69" t="s">
        <v>113</v>
      </c>
      <c r="I58" s="69"/>
      <c r="J58" s="69"/>
      <c r="K58" s="70">
        <f>SUM(L58+R58+S58+T58)</f>
        <v>166</v>
      </c>
      <c r="L58" s="70">
        <f>SUM(M58:N58)</f>
        <v>94</v>
      </c>
      <c r="M58" s="70">
        <f>SUM(Z58+AB58+AD58+AF58+AH58+AJ58)</f>
        <v>10</v>
      </c>
      <c r="N58" s="70">
        <f>SUM(Y58+AA58+AC58+AE58+AG58+AI58)</f>
        <v>84</v>
      </c>
      <c r="O58" s="70">
        <f>SUM(N58-P58-Q58)</f>
        <v>36</v>
      </c>
      <c r="P58" s="36">
        <v>48</v>
      </c>
      <c r="Q58" s="36"/>
      <c r="R58" s="36">
        <v>72</v>
      </c>
      <c r="S58" s="36"/>
      <c r="T58" s="36"/>
      <c r="U58" s="36"/>
      <c r="V58" s="36"/>
      <c r="W58" s="36"/>
      <c r="X58" s="36"/>
      <c r="Y58" s="302"/>
      <c r="Z58" s="302"/>
      <c r="AA58" s="302"/>
      <c r="AB58" s="302"/>
      <c r="AC58" s="36"/>
      <c r="AD58" s="36"/>
      <c r="AE58" s="36">
        <v>84</v>
      </c>
      <c r="AF58" s="36">
        <v>10</v>
      </c>
      <c r="AG58" s="36"/>
      <c r="AH58" s="36"/>
      <c r="AI58" s="36"/>
      <c r="AJ58" s="30"/>
    </row>
    <row r="59" spans="1:36" ht="45">
      <c r="A59" s="66" t="s">
        <v>73</v>
      </c>
      <c r="B59" s="67" t="s">
        <v>72</v>
      </c>
      <c r="C59" s="67"/>
      <c r="D59" s="67"/>
      <c r="E59" s="69"/>
      <c r="F59" s="69" t="s">
        <v>27</v>
      </c>
      <c r="G59" s="69" t="s">
        <v>239</v>
      </c>
      <c r="H59" s="69" t="s">
        <v>113</v>
      </c>
      <c r="I59" s="69" t="s">
        <v>113</v>
      </c>
      <c r="J59" s="69"/>
      <c r="K59" s="70">
        <f>SUM(L59+R59+R60+S59+T59)</f>
        <v>378</v>
      </c>
      <c r="L59" s="70">
        <f>SUM(M59:N59)</f>
        <v>198</v>
      </c>
      <c r="M59" s="70">
        <f>SUM(Z59+AB59+AD59+AF59+AH59+AJ59)</f>
        <v>14</v>
      </c>
      <c r="N59" s="70">
        <f>SUM(Y59+AA59+AC59+AE59+AG59+AI59)</f>
        <v>184</v>
      </c>
      <c r="O59" s="70">
        <f>SUM(N59-P59-Q59)</f>
        <v>64</v>
      </c>
      <c r="P59" s="36">
        <v>120</v>
      </c>
      <c r="Q59" s="36"/>
      <c r="R59" s="36">
        <v>108</v>
      </c>
      <c r="S59" s="36"/>
      <c r="T59" s="36"/>
      <c r="U59" s="36"/>
      <c r="V59" s="36"/>
      <c r="W59" s="36"/>
      <c r="X59" s="36"/>
      <c r="Y59" s="302">
        <v>0</v>
      </c>
      <c r="Z59" s="302"/>
      <c r="AA59" s="302"/>
      <c r="AB59" s="302"/>
      <c r="AC59" s="36">
        <v>60</v>
      </c>
      <c r="AD59" s="36">
        <v>8</v>
      </c>
      <c r="AE59" s="36">
        <v>88</v>
      </c>
      <c r="AF59" s="36">
        <v>6</v>
      </c>
      <c r="AG59" s="36">
        <v>36</v>
      </c>
      <c r="AH59" s="36"/>
      <c r="AI59" s="36"/>
      <c r="AJ59" s="30"/>
    </row>
    <row r="60" spans="1:39" s="175" customFormat="1" ht="14.25">
      <c r="A60" s="257" t="s">
        <v>263</v>
      </c>
      <c r="B60" s="255" t="s">
        <v>6</v>
      </c>
      <c r="C60" s="255"/>
      <c r="D60" s="255"/>
      <c r="E60" s="258"/>
      <c r="F60" s="258"/>
      <c r="G60" s="258" t="s">
        <v>113</v>
      </c>
      <c r="H60" s="258"/>
      <c r="I60" s="258"/>
      <c r="J60" s="258"/>
      <c r="K60" s="259">
        <v>72</v>
      </c>
      <c r="L60" s="259"/>
      <c r="M60" s="259"/>
      <c r="N60" s="259"/>
      <c r="O60" s="260"/>
      <c r="P60" s="260"/>
      <c r="Q60" s="260"/>
      <c r="R60" s="260">
        <v>72</v>
      </c>
      <c r="S60" s="260"/>
      <c r="T60" s="260"/>
      <c r="U60" s="260"/>
      <c r="V60" s="260"/>
      <c r="W60" s="260"/>
      <c r="X60" s="260"/>
      <c r="Y60" s="303"/>
      <c r="Z60" s="303"/>
      <c r="AA60" s="304"/>
      <c r="AB60" s="304"/>
      <c r="AC60" s="260">
        <v>72</v>
      </c>
      <c r="AD60" s="260"/>
      <c r="AE60" s="30"/>
      <c r="AF60" s="30"/>
      <c r="AG60" s="30"/>
      <c r="AH60" s="30"/>
      <c r="AI60" s="30"/>
      <c r="AJ60" s="30"/>
      <c r="AK60" s="71"/>
      <c r="AL60" s="71"/>
      <c r="AM60" s="31"/>
    </row>
    <row r="61" spans="1:39" ht="30">
      <c r="A61" s="66" t="s">
        <v>75</v>
      </c>
      <c r="B61" s="67" t="s">
        <v>74</v>
      </c>
      <c r="C61" s="67"/>
      <c r="D61" s="67"/>
      <c r="E61" s="69" t="s">
        <v>239</v>
      </c>
      <c r="F61" s="69" t="s">
        <v>239</v>
      </c>
      <c r="G61" s="69" t="s">
        <v>239</v>
      </c>
      <c r="H61" s="69" t="s">
        <v>113</v>
      </c>
      <c r="I61" s="69" t="s">
        <v>113</v>
      </c>
      <c r="J61" s="367" t="s">
        <v>159</v>
      </c>
      <c r="K61" s="70">
        <f>SUM(L61+R61+S61+T61)</f>
        <v>349</v>
      </c>
      <c r="L61" s="70">
        <f>SUM(M61:N61)</f>
        <v>276</v>
      </c>
      <c r="M61" s="70">
        <f>SUM(Z61+AB61+AD61+AF61+AH61+AJ61)</f>
        <v>20</v>
      </c>
      <c r="N61" s="70">
        <f>SUM(Y61+AA61+AC61+AE61+AG61+AI61)</f>
        <v>256</v>
      </c>
      <c r="O61" s="70">
        <f>SUM(N61-P61-Q61)</f>
        <v>106</v>
      </c>
      <c r="P61" s="36">
        <v>120</v>
      </c>
      <c r="Q61" s="36">
        <v>30</v>
      </c>
      <c r="R61" s="36">
        <v>72</v>
      </c>
      <c r="S61" s="36">
        <v>1</v>
      </c>
      <c r="T61" s="36"/>
      <c r="U61" s="36"/>
      <c r="V61" s="36"/>
      <c r="W61" s="36"/>
      <c r="X61" s="36"/>
      <c r="Y61" s="302">
        <v>32</v>
      </c>
      <c r="Z61" s="303"/>
      <c r="AA61" s="302">
        <v>34</v>
      </c>
      <c r="AB61" s="302"/>
      <c r="AC61" s="36">
        <v>40</v>
      </c>
      <c r="AD61" s="36"/>
      <c r="AE61" s="36">
        <v>48</v>
      </c>
      <c r="AF61" s="36"/>
      <c r="AG61" s="36">
        <v>30</v>
      </c>
      <c r="AH61" s="36">
        <v>10</v>
      </c>
      <c r="AI61" s="36">
        <v>72</v>
      </c>
      <c r="AJ61" s="36">
        <v>10</v>
      </c>
      <c r="AM61" s="31" t="s">
        <v>27</v>
      </c>
    </row>
    <row r="62" spans="1:38" ht="45">
      <c r="A62" s="66" t="s">
        <v>160</v>
      </c>
      <c r="B62" s="67" t="s">
        <v>76</v>
      </c>
      <c r="C62" s="67"/>
      <c r="D62" s="67"/>
      <c r="E62" s="69"/>
      <c r="F62" s="69"/>
      <c r="G62" s="69"/>
      <c r="H62" s="69"/>
      <c r="I62" s="69" t="s">
        <v>113</v>
      </c>
      <c r="J62" s="368"/>
      <c r="K62" s="70">
        <f>SUM(L62+R62+S62+T62)</f>
        <v>183</v>
      </c>
      <c r="L62" s="70">
        <f>SUM(M62:N62)</f>
        <v>110</v>
      </c>
      <c r="M62" s="70">
        <f>SUM(Z62+AB62+AD62+AF62+AH62+AJ62)</f>
        <v>10</v>
      </c>
      <c r="N62" s="70">
        <f>SUM(Y62+AA62+AC62+AE62+AG62+AI62)</f>
        <v>100</v>
      </c>
      <c r="O62" s="70">
        <f>SUM(N62-P62-Q62)</f>
        <v>40</v>
      </c>
      <c r="P62" s="36">
        <v>60</v>
      </c>
      <c r="Q62" s="36"/>
      <c r="R62" s="36">
        <v>72</v>
      </c>
      <c r="S62" s="36">
        <v>1</v>
      </c>
      <c r="T62" s="36"/>
      <c r="U62" s="36"/>
      <c r="V62" s="36"/>
      <c r="W62" s="36"/>
      <c r="X62" s="36"/>
      <c r="Y62" s="302"/>
      <c r="Z62" s="302"/>
      <c r="AA62" s="302"/>
      <c r="AB62" s="302"/>
      <c r="AC62" s="36"/>
      <c r="AD62" s="36"/>
      <c r="AE62" s="36"/>
      <c r="AF62" s="36"/>
      <c r="AG62" s="36">
        <v>30</v>
      </c>
      <c r="AH62" s="36">
        <v>4</v>
      </c>
      <c r="AI62" s="36">
        <v>70</v>
      </c>
      <c r="AJ62" s="36">
        <v>6</v>
      </c>
      <c r="AL62" s="191"/>
    </row>
    <row r="63" spans="1:39" s="252" customFormat="1" ht="14.25">
      <c r="A63" s="253" t="s">
        <v>162</v>
      </c>
      <c r="B63" s="249" t="s">
        <v>336</v>
      </c>
      <c r="C63" s="249"/>
      <c r="D63" s="249"/>
      <c r="E63" s="250"/>
      <c r="F63" s="250"/>
      <c r="G63" s="250"/>
      <c r="H63" s="250"/>
      <c r="I63" s="250" t="s">
        <v>113</v>
      </c>
      <c r="J63" s="250"/>
      <c r="K63" s="251">
        <v>396</v>
      </c>
      <c r="L63" s="251"/>
      <c r="M63" s="251"/>
      <c r="N63" s="251"/>
      <c r="O63" s="74"/>
      <c r="P63" s="74"/>
      <c r="Q63" s="74"/>
      <c r="R63" s="74">
        <v>396</v>
      </c>
      <c r="S63" s="74"/>
      <c r="T63" s="74"/>
      <c r="U63" s="74"/>
      <c r="V63" s="74"/>
      <c r="W63" s="74"/>
      <c r="X63" s="74"/>
      <c r="Y63" s="305"/>
      <c r="Z63" s="305"/>
      <c r="AA63" s="305"/>
      <c r="AB63" s="305"/>
      <c r="AC63" s="74"/>
      <c r="AD63" s="74"/>
      <c r="AE63" s="74">
        <v>144</v>
      </c>
      <c r="AF63" s="74"/>
      <c r="AG63" s="74">
        <v>252</v>
      </c>
      <c r="AH63" s="74"/>
      <c r="AI63" s="74"/>
      <c r="AJ63" s="74"/>
      <c r="AK63" s="192"/>
      <c r="AL63" s="192"/>
      <c r="AM63" s="193"/>
    </row>
    <row r="64" spans="1:39" s="175" customFormat="1" ht="15">
      <c r="A64" s="201" t="s">
        <v>348</v>
      </c>
      <c r="B64" s="202" t="s">
        <v>344</v>
      </c>
      <c r="C64" s="187"/>
      <c r="D64" s="203"/>
      <c r="E64" s="231"/>
      <c r="F64" s="231"/>
      <c r="G64" s="231"/>
      <c r="H64" s="231"/>
      <c r="I64" s="231"/>
      <c r="J64" s="232"/>
      <c r="K64" s="45">
        <v>10</v>
      </c>
      <c r="L64" s="45"/>
      <c r="M64" s="45"/>
      <c r="N64" s="45"/>
      <c r="O64" s="30"/>
      <c r="P64" s="30"/>
      <c r="Q64" s="30"/>
      <c r="R64" s="30"/>
      <c r="S64" s="30"/>
      <c r="T64" s="30">
        <v>10</v>
      </c>
      <c r="U64" s="30"/>
      <c r="V64" s="30"/>
      <c r="W64" s="30"/>
      <c r="X64" s="30"/>
      <c r="Y64" s="303"/>
      <c r="Z64" s="303"/>
      <c r="AA64" s="303"/>
      <c r="AB64" s="303"/>
      <c r="AC64" s="30"/>
      <c r="AD64" s="30"/>
      <c r="AE64" s="30"/>
      <c r="AF64" s="30"/>
      <c r="AG64" s="30"/>
      <c r="AH64" s="30"/>
      <c r="AI64" s="30"/>
      <c r="AJ64" s="30"/>
      <c r="AK64" s="71"/>
      <c r="AL64" s="71"/>
      <c r="AM64" s="31"/>
    </row>
    <row r="65" spans="1:39" s="175" customFormat="1" ht="30.75" customHeight="1">
      <c r="A65" s="180" t="s">
        <v>49</v>
      </c>
      <c r="B65" s="173" t="s">
        <v>77</v>
      </c>
      <c r="C65" s="374" t="s">
        <v>368</v>
      </c>
      <c r="D65" s="375"/>
      <c r="E65" s="375"/>
      <c r="F65" s="375"/>
      <c r="G65" s="375"/>
      <c r="H65" s="375"/>
      <c r="I65" s="375"/>
      <c r="J65" s="376"/>
      <c r="K65" s="45">
        <f>SUM(K66)</f>
        <v>158</v>
      </c>
      <c r="L65" s="45">
        <f aca="true" t="shared" si="22" ref="L65:R65">SUM(L66:L67)</f>
        <v>110</v>
      </c>
      <c r="M65" s="45">
        <f t="shared" si="22"/>
        <v>10</v>
      </c>
      <c r="N65" s="45">
        <f t="shared" si="22"/>
        <v>100</v>
      </c>
      <c r="O65" s="45">
        <f t="shared" si="22"/>
        <v>40</v>
      </c>
      <c r="P65" s="45">
        <f t="shared" si="22"/>
        <v>60</v>
      </c>
      <c r="Q65" s="45">
        <f t="shared" si="22"/>
        <v>0</v>
      </c>
      <c r="R65" s="45">
        <f t="shared" si="22"/>
        <v>36</v>
      </c>
      <c r="S65" s="45">
        <f aca="true" t="shared" si="23" ref="S65:AJ65">SUM(S66)</f>
        <v>2</v>
      </c>
      <c r="T65" s="45">
        <f>SUM(T68)</f>
        <v>10</v>
      </c>
      <c r="U65" s="45">
        <f t="shared" si="23"/>
        <v>0</v>
      </c>
      <c r="V65" s="45">
        <f t="shared" si="23"/>
        <v>0</v>
      </c>
      <c r="W65" s="45">
        <f t="shared" si="23"/>
        <v>0</v>
      </c>
      <c r="X65" s="45">
        <f t="shared" si="23"/>
        <v>0</v>
      </c>
      <c r="Y65" s="297">
        <f t="shared" si="23"/>
        <v>0</v>
      </c>
      <c r="Z65" s="297">
        <f t="shared" si="23"/>
        <v>0</v>
      </c>
      <c r="AA65" s="297">
        <f t="shared" si="23"/>
        <v>0</v>
      </c>
      <c r="AB65" s="297">
        <f t="shared" si="23"/>
        <v>0</v>
      </c>
      <c r="AC65" s="45">
        <f t="shared" si="23"/>
        <v>34</v>
      </c>
      <c r="AD65" s="45">
        <f t="shared" si="23"/>
        <v>10</v>
      </c>
      <c r="AE65" s="45">
        <f t="shared" si="23"/>
        <v>66</v>
      </c>
      <c r="AF65" s="45">
        <f t="shared" si="23"/>
        <v>0</v>
      </c>
      <c r="AG65" s="45">
        <f t="shared" si="23"/>
        <v>0</v>
      </c>
      <c r="AH65" s="45">
        <f t="shared" si="23"/>
        <v>0</v>
      </c>
      <c r="AI65" s="45">
        <f t="shared" si="23"/>
        <v>0</v>
      </c>
      <c r="AJ65" s="45">
        <f t="shared" si="23"/>
        <v>0</v>
      </c>
      <c r="AK65" s="71"/>
      <c r="AL65" s="71"/>
      <c r="AM65" s="31"/>
    </row>
    <row r="66" spans="1:36" ht="30">
      <c r="A66" s="66" t="s">
        <v>50</v>
      </c>
      <c r="B66" s="228" t="s">
        <v>78</v>
      </c>
      <c r="C66" s="228"/>
      <c r="D66" s="228"/>
      <c r="E66" s="69"/>
      <c r="G66" s="69" t="s">
        <v>113</v>
      </c>
      <c r="H66" s="194" t="s">
        <v>159</v>
      </c>
      <c r="I66" s="69"/>
      <c r="J66" s="69"/>
      <c r="K66" s="70">
        <f>SUM(L66+R66+R67+S66+T66+T68)</f>
        <v>158</v>
      </c>
      <c r="L66" s="70">
        <f>SUM(M66:N66)</f>
        <v>110</v>
      </c>
      <c r="M66" s="70">
        <f>SUM(Z66+AB66+AD66+AF66+AH66+AJ66)</f>
        <v>10</v>
      </c>
      <c r="N66" s="70">
        <f>SUM(Y66+AA66+AC66+AE66+AG66+AI66)</f>
        <v>100</v>
      </c>
      <c r="O66" s="70">
        <f>SUM(N66-P66-Q66)</f>
        <v>40</v>
      </c>
      <c r="P66" s="36">
        <v>60</v>
      </c>
      <c r="Q66" s="36"/>
      <c r="R66" s="36"/>
      <c r="S66" s="36">
        <v>2</v>
      </c>
      <c r="T66" s="36"/>
      <c r="U66" s="36"/>
      <c r="V66" s="36"/>
      <c r="W66" s="36"/>
      <c r="X66" s="36"/>
      <c r="Y66" s="302"/>
      <c r="Z66" s="302"/>
      <c r="AA66" s="302"/>
      <c r="AB66" s="302"/>
      <c r="AC66" s="36">
        <v>34</v>
      </c>
      <c r="AD66" s="36">
        <v>10</v>
      </c>
      <c r="AE66" s="36">
        <v>66</v>
      </c>
      <c r="AF66" s="36"/>
      <c r="AG66" s="36"/>
      <c r="AH66" s="36"/>
      <c r="AI66" s="36">
        <v>0</v>
      </c>
      <c r="AJ66" s="30"/>
    </row>
    <row r="67" spans="1:39" s="246" customFormat="1" ht="14.25">
      <c r="A67" s="254" t="s">
        <v>357</v>
      </c>
      <c r="B67" s="255" t="s">
        <v>6</v>
      </c>
      <c r="C67" s="256"/>
      <c r="D67" s="256"/>
      <c r="E67" s="244"/>
      <c r="F67" s="244"/>
      <c r="G67" s="244"/>
      <c r="H67" s="244" t="s">
        <v>113</v>
      </c>
      <c r="I67" s="244"/>
      <c r="J67" s="244"/>
      <c r="K67" s="245">
        <v>36</v>
      </c>
      <c r="L67" s="245"/>
      <c r="M67" s="245"/>
      <c r="N67" s="245"/>
      <c r="O67" s="239"/>
      <c r="P67" s="239"/>
      <c r="Q67" s="239"/>
      <c r="R67" s="239">
        <v>36</v>
      </c>
      <c r="S67" s="239"/>
      <c r="T67" s="239"/>
      <c r="U67" s="239"/>
      <c r="V67" s="239"/>
      <c r="W67" s="239"/>
      <c r="X67" s="239"/>
      <c r="Y67" s="306"/>
      <c r="Z67" s="306"/>
      <c r="AA67" s="306"/>
      <c r="AB67" s="306"/>
      <c r="AC67" s="239"/>
      <c r="AD67" s="239"/>
      <c r="AE67" s="239">
        <v>36</v>
      </c>
      <c r="AF67" s="239"/>
      <c r="AG67" s="239"/>
      <c r="AH67" s="239"/>
      <c r="AI67" s="239"/>
      <c r="AJ67" s="239"/>
      <c r="AK67" s="240"/>
      <c r="AL67" s="240"/>
      <c r="AM67" s="241"/>
    </row>
    <row r="68" spans="1:39" s="175" customFormat="1" ht="15">
      <c r="A68" s="201" t="s">
        <v>347</v>
      </c>
      <c r="B68" s="202" t="s">
        <v>344</v>
      </c>
      <c r="C68" s="187"/>
      <c r="D68" s="187"/>
      <c r="E68" s="230"/>
      <c r="F68" s="231"/>
      <c r="G68" s="231"/>
      <c r="H68" s="231"/>
      <c r="I68" s="231"/>
      <c r="J68" s="232"/>
      <c r="K68" s="45">
        <v>10</v>
      </c>
      <c r="L68" s="45"/>
      <c r="M68" s="45"/>
      <c r="N68" s="45"/>
      <c r="O68" s="30"/>
      <c r="P68" s="30"/>
      <c r="Q68" s="30"/>
      <c r="R68" s="30"/>
      <c r="S68" s="30"/>
      <c r="T68" s="30">
        <v>10</v>
      </c>
      <c r="U68" s="30"/>
      <c r="V68" s="30"/>
      <c r="W68" s="30"/>
      <c r="X68" s="30"/>
      <c r="Y68" s="303"/>
      <c r="Z68" s="303"/>
      <c r="AA68" s="303"/>
      <c r="AB68" s="303"/>
      <c r="AC68" s="30"/>
      <c r="AD68" s="30"/>
      <c r="AE68" s="30"/>
      <c r="AF68" s="30"/>
      <c r="AG68" s="30"/>
      <c r="AH68" s="30"/>
      <c r="AI68" s="30"/>
      <c r="AJ68" s="30"/>
      <c r="AK68" s="71"/>
      <c r="AL68" s="71"/>
      <c r="AM68" s="31"/>
    </row>
    <row r="69" spans="1:36" ht="28.5">
      <c r="A69" s="195" t="s">
        <v>51</v>
      </c>
      <c r="B69" s="173" t="s">
        <v>79</v>
      </c>
      <c r="C69" s="187"/>
      <c r="D69" s="187"/>
      <c r="E69" s="374" t="s">
        <v>261</v>
      </c>
      <c r="F69" s="375"/>
      <c r="G69" s="375"/>
      <c r="H69" s="375"/>
      <c r="I69" s="375"/>
      <c r="J69" s="376"/>
      <c r="K69" s="45">
        <f>SUM(K70)</f>
        <v>332</v>
      </c>
      <c r="L69" s="45">
        <f aca="true" t="shared" si="24" ref="L69:AJ69">SUM(L70:L71)</f>
        <v>176</v>
      </c>
      <c r="M69" s="45">
        <f t="shared" si="24"/>
        <v>12</v>
      </c>
      <c r="N69" s="45">
        <f t="shared" si="24"/>
        <v>164</v>
      </c>
      <c r="O69" s="45">
        <f t="shared" si="24"/>
        <v>54</v>
      </c>
      <c r="P69" s="45">
        <f t="shared" si="24"/>
        <v>80</v>
      </c>
      <c r="Q69" s="45">
        <f t="shared" si="24"/>
        <v>30</v>
      </c>
      <c r="R69" s="45">
        <f>SUM(R70)</f>
        <v>144</v>
      </c>
      <c r="S69" s="45">
        <f t="shared" si="24"/>
        <v>2</v>
      </c>
      <c r="T69" s="45">
        <f>SUM(T72)</f>
        <v>10</v>
      </c>
      <c r="U69" s="45">
        <f t="shared" si="24"/>
        <v>0</v>
      </c>
      <c r="V69" s="45">
        <f t="shared" si="24"/>
        <v>0</v>
      </c>
      <c r="W69" s="45">
        <f t="shared" si="24"/>
        <v>0</v>
      </c>
      <c r="X69" s="45">
        <f t="shared" si="24"/>
        <v>0</v>
      </c>
      <c r="Y69" s="297">
        <f t="shared" si="24"/>
        <v>0</v>
      </c>
      <c r="Z69" s="297">
        <f t="shared" si="24"/>
        <v>0</v>
      </c>
      <c r="AA69" s="297">
        <f t="shared" si="24"/>
        <v>0</v>
      </c>
      <c r="AB69" s="297">
        <f t="shared" si="24"/>
        <v>0</v>
      </c>
      <c r="AC69" s="45">
        <f t="shared" si="24"/>
        <v>0</v>
      </c>
      <c r="AD69" s="45">
        <f t="shared" si="24"/>
        <v>0</v>
      </c>
      <c r="AE69" s="45">
        <f>SUM(AE70)</f>
        <v>40</v>
      </c>
      <c r="AF69" s="45">
        <f t="shared" si="24"/>
        <v>0</v>
      </c>
      <c r="AG69" s="45">
        <f>SUM(AG70)</f>
        <v>28</v>
      </c>
      <c r="AH69" s="45">
        <f t="shared" si="24"/>
        <v>6</v>
      </c>
      <c r="AI69" s="45">
        <f t="shared" si="24"/>
        <v>96</v>
      </c>
      <c r="AJ69" s="45">
        <f t="shared" si="24"/>
        <v>6</v>
      </c>
    </row>
    <row r="70" spans="1:36" ht="30">
      <c r="A70" s="196" t="s">
        <v>80</v>
      </c>
      <c r="B70" s="67" t="s">
        <v>81</v>
      </c>
      <c r="C70" s="67"/>
      <c r="D70" s="67"/>
      <c r="E70" s="69"/>
      <c r="F70" s="69"/>
      <c r="G70" s="69"/>
      <c r="H70" s="69" t="s">
        <v>239</v>
      </c>
      <c r="I70" s="69" t="s">
        <v>113</v>
      </c>
      <c r="J70" s="194" t="s">
        <v>159</v>
      </c>
      <c r="K70" s="70">
        <f>SUM(L70+R70+S70+T70)</f>
        <v>332</v>
      </c>
      <c r="L70" s="70">
        <f>SUM(M70:N70)</f>
        <v>176</v>
      </c>
      <c r="M70" s="70">
        <f>SUM(Z70+AB70+AD70+AF70+AH70+AJ70)</f>
        <v>12</v>
      </c>
      <c r="N70" s="70">
        <f>SUM(Y70+AA70+AC70+AE70+AG70+AI70)</f>
        <v>164</v>
      </c>
      <c r="O70" s="70">
        <f>SUM(N70-P70-Q70)</f>
        <v>54</v>
      </c>
      <c r="P70" s="36">
        <v>80</v>
      </c>
      <c r="Q70" s="36">
        <v>30</v>
      </c>
      <c r="R70" s="36">
        <v>144</v>
      </c>
      <c r="S70" s="36">
        <v>2</v>
      </c>
      <c r="T70" s="36">
        <v>10</v>
      </c>
      <c r="U70" s="36"/>
      <c r="V70" s="36"/>
      <c r="W70" s="36"/>
      <c r="X70" s="36"/>
      <c r="Y70" s="303"/>
      <c r="Z70" s="303"/>
      <c r="AA70" s="303"/>
      <c r="AB70" s="303"/>
      <c r="AC70" s="30"/>
      <c r="AD70" s="30"/>
      <c r="AE70" s="36">
        <v>40</v>
      </c>
      <c r="AF70" s="36"/>
      <c r="AG70" s="36">
        <v>28</v>
      </c>
      <c r="AH70" s="36">
        <v>6</v>
      </c>
      <c r="AI70" s="36">
        <v>96</v>
      </c>
      <c r="AJ70" s="36">
        <v>6</v>
      </c>
    </row>
    <row r="71" spans="1:39" s="252" customFormat="1" ht="14.25">
      <c r="A71" s="248" t="s">
        <v>370</v>
      </c>
      <c r="B71" s="249" t="s">
        <v>336</v>
      </c>
      <c r="C71" s="249"/>
      <c r="D71" s="249"/>
      <c r="E71" s="250"/>
      <c r="F71" s="250"/>
      <c r="G71" s="250"/>
      <c r="H71" s="250"/>
      <c r="I71" s="250" t="s">
        <v>113</v>
      </c>
      <c r="J71" s="250"/>
      <c r="K71" s="251">
        <v>144</v>
      </c>
      <c r="L71" s="251"/>
      <c r="M71" s="251"/>
      <c r="N71" s="251"/>
      <c r="O71" s="74"/>
      <c r="P71" s="74"/>
      <c r="Q71" s="74"/>
      <c r="R71" s="74">
        <v>144</v>
      </c>
      <c r="S71" s="74"/>
      <c r="T71" s="74"/>
      <c r="U71" s="74"/>
      <c r="V71" s="74"/>
      <c r="W71" s="74"/>
      <c r="X71" s="74"/>
      <c r="Y71" s="305"/>
      <c r="Z71" s="305"/>
      <c r="AA71" s="305"/>
      <c r="AB71" s="305"/>
      <c r="AC71" s="74"/>
      <c r="AD71" s="74"/>
      <c r="AE71" s="74"/>
      <c r="AF71" s="74"/>
      <c r="AG71" s="74">
        <v>144</v>
      </c>
      <c r="AH71" s="74"/>
      <c r="AI71" s="74"/>
      <c r="AJ71" s="74"/>
      <c r="AK71" s="192"/>
      <c r="AL71" s="192"/>
      <c r="AM71" s="193"/>
    </row>
    <row r="72" spans="1:39" s="175" customFormat="1" ht="15">
      <c r="A72" s="201" t="s">
        <v>346</v>
      </c>
      <c r="B72" s="202" t="s">
        <v>344</v>
      </c>
      <c r="C72" s="187"/>
      <c r="D72" s="203"/>
      <c r="E72" s="231"/>
      <c r="F72" s="231"/>
      <c r="G72" s="231"/>
      <c r="H72" s="231"/>
      <c r="I72" s="231"/>
      <c r="J72" s="232"/>
      <c r="K72" s="45">
        <v>10</v>
      </c>
      <c r="L72" s="45"/>
      <c r="M72" s="45"/>
      <c r="N72" s="45"/>
      <c r="O72" s="30"/>
      <c r="P72" s="30"/>
      <c r="Q72" s="30"/>
      <c r="R72" s="30"/>
      <c r="S72" s="30"/>
      <c r="T72" s="30">
        <v>10</v>
      </c>
      <c r="U72" s="30"/>
      <c r="V72" s="30"/>
      <c r="W72" s="30"/>
      <c r="X72" s="30"/>
      <c r="Y72" s="303"/>
      <c r="Z72" s="303"/>
      <c r="AA72" s="303"/>
      <c r="AB72" s="303"/>
      <c r="AC72" s="30"/>
      <c r="AD72" s="30"/>
      <c r="AE72" s="30"/>
      <c r="AF72" s="30"/>
      <c r="AG72" s="30"/>
      <c r="AH72" s="30"/>
      <c r="AI72" s="30"/>
      <c r="AJ72" s="30"/>
      <c r="AK72" s="71"/>
      <c r="AL72" s="71"/>
      <c r="AM72" s="31"/>
    </row>
    <row r="73" spans="1:36" ht="42.75">
      <c r="A73" s="195" t="s">
        <v>232</v>
      </c>
      <c r="B73" s="197" t="s">
        <v>287</v>
      </c>
      <c r="C73" s="374" t="s">
        <v>260</v>
      </c>
      <c r="D73" s="375"/>
      <c r="E73" s="375"/>
      <c r="F73" s="375"/>
      <c r="G73" s="375"/>
      <c r="H73" s="375"/>
      <c r="I73" s="375"/>
      <c r="J73" s="376"/>
      <c r="K73" s="45">
        <f>SUM(K74+K75)</f>
        <v>156</v>
      </c>
      <c r="L73" s="45">
        <f aca="true" t="shared" si="25" ref="L73:Q73">SUM(L74)</f>
        <v>36</v>
      </c>
      <c r="M73" s="45">
        <f t="shared" si="25"/>
        <v>0</v>
      </c>
      <c r="N73" s="45">
        <f t="shared" si="25"/>
        <v>36</v>
      </c>
      <c r="O73" s="45">
        <f t="shared" si="25"/>
        <v>36</v>
      </c>
      <c r="P73" s="45">
        <f t="shared" si="25"/>
        <v>0</v>
      </c>
      <c r="Q73" s="45">
        <f t="shared" si="25"/>
        <v>0</v>
      </c>
      <c r="R73" s="45">
        <f aca="true" t="shared" si="26" ref="R73:AJ73">SUM(R75)</f>
        <v>108</v>
      </c>
      <c r="S73" s="45">
        <v>2</v>
      </c>
      <c r="T73" s="45">
        <f>SUM(T76)</f>
        <v>10</v>
      </c>
      <c r="U73" s="45">
        <f t="shared" si="26"/>
        <v>0</v>
      </c>
      <c r="V73" s="45">
        <f t="shared" si="26"/>
        <v>0</v>
      </c>
      <c r="W73" s="45">
        <f t="shared" si="26"/>
        <v>0</v>
      </c>
      <c r="X73" s="45">
        <f t="shared" si="26"/>
        <v>0</v>
      </c>
      <c r="Y73" s="297">
        <f t="shared" si="26"/>
        <v>0</v>
      </c>
      <c r="Z73" s="297">
        <f t="shared" si="26"/>
        <v>0</v>
      </c>
      <c r="AA73" s="297">
        <f t="shared" si="26"/>
        <v>0</v>
      </c>
      <c r="AB73" s="297">
        <f t="shared" si="26"/>
        <v>0</v>
      </c>
      <c r="AC73" s="45">
        <f t="shared" si="26"/>
        <v>0</v>
      </c>
      <c r="AD73" s="45">
        <f t="shared" si="26"/>
        <v>0</v>
      </c>
      <c r="AE73" s="45">
        <f>SUM(AE74)</f>
        <v>36</v>
      </c>
      <c r="AF73" s="45">
        <f t="shared" si="26"/>
        <v>0</v>
      </c>
      <c r="AG73" s="45">
        <f t="shared" si="26"/>
        <v>0</v>
      </c>
      <c r="AH73" s="45">
        <f t="shared" si="26"/>
        <v>0</v>
      </c>
      <c r="AI73" s="45">
        <f t="shared" si="26"/>
        <v>0</v>
      </c>
      <c r="AJ73" s="45">
        <f t="shared" si="26"/>
        <v>0</v>
      </c>
    </row>
    <row r="74" spans="1:39" ht="45">
      <c r="A74" s="196" t="s">
        <v>359</v>
      </c>
      <c r="B74" s="228" t="s">
        <v>360</v>
      </c>
      <c r="C74" s="69"/>
      <c r="D74" s="69"/>
      <c r="E74" s="69"/>
      <c r="F74" s="69"/>
      <c r="G74" s="69"/>
      <c r="H74" s="264" t="s">
        <v>133</v>
      </c>
      <c r="I74" s="69"/>
      <c r="J74" s="69"/>
      <c r="K74" s="70">
        <f>SUM(L74+R74+S74+T74)</f>
        <v>48</v>
      </c>
      <c r="L74" s="70">
        <f>SUM(M74:N74)</f>
        <v>36</v>
      </c>
      <c r="M74" s="70">
        <f>SUM(Z74+AB74+AD74+AF74+AH74+AJ74)</f>
        <v>0</v>
      </c>
      <c r="N74" s="70">
        <f>SUM(Y74+AA74+AC74+AE74+AG74+AI74)</f>
        <v>36</v>
      </c>
      <c r="O74" s="70">
        <f>SUM(N74-P74-Q74)</f>
        <v>36</v>
      </c>
      <c r="P74" s="36"/>
      <c r="Q74" s="36"/>
      <c r="R74" s="36"/>
      <c r="S74" s="70">
        <v>2</v>
      </c>
      <c r="T74" s="70">
        <v>10</v>
      </c>
      <c r="U74" s="70"/>
      <c r="V74" s="70" t="s">
        <v>27</v>
      </c>
      <c r="W74" s="70" t="s">
        <v>27</v>
      </c>
      <c r="X74" s="70"/>
      <c r="Y74" s="307"/>
      <c r="Z74" s="307"/>
      <c r="AA74" s="307"/>
      <c r="AB74" s="307"/>
      <c r="AC74" s="70"/>
      <c r="AD74" s="70"/>
      <c r="AE74" s="70">
        <v>36</v>
      </c>
      <c r="AF74" s="70"/>
      <c r="AG74" s="70"/>
      <c r="AH74" s="70"/>
      <c r="AI74" s="70"/>
      <c r="AJ74" s="70"/>
      <c r="AK74" s="178"/>
      <c r="AL74" s="178"/>
      <c r="AM74" s="179"/>
    </row>
    <row r="75" spans="1:39" s="246" customFormat="1" ht="42.75">
      <c r="A75" s="242" t="s">
        <v>132</v>
      </c>
      <c r="B75" s="243" t="s">
        <v>82</v>
      </c>
      <c r="C75" s="243"/>
      <c r="D75" s="243"/>
      <c r="E75" s="244"/>
      <c r="F75" s="244"/>
      <c r="G75" s="244"/>
      <c r="H75" s="247" t="s">
        <v>113</v>
      </c>
      <c r="I75" s="244"/>
      <c r="J75" s="244"/>
      <c r="K75" s="245">
        <v>108</v>
      </c>
      <c r="L75" s="245">
        <f>SUM(M75:N75)</f>
        <v>0</v>
      </c>
      <c r="M75" s="245">
        <f>SUM(Z75+AB75+AD75+AF75+AH75+AJ75)</f>
        <v>0</v>
      </c>
      <c r="N75" s="245">
        <v>0</v>
      </c>
      <c r="O75" s="245">
        <f>SUM(N75-P75-Q75)</f>
        <v>0</v>
      </c>
      <c r="P75" s="239">
        <v>0</v>
      </c>
      <c r="Q75" s="239"/>
      <c r="R75" s="239">
        <v>108</v>
      </c>
      <c r="S75" s="239"/>
      <c r="T75" s="239"/>
      <c r="U75" s="239"/>
      <c r="V75" s="239"/>
      <c r="W75" s="239"/>
      <c r="X75" s="239"/>
      <c r="Y75" s="306"/>
      <c r="Z75" s="306"/>
      <c r="AA75" s="306"/>
      <c r="AB75" s="306"/>
      <c r="AC75" s="239"/>
      <c r="AD75" s="239"/>
      <c r="AE75" s="239">
        <v>108</v>
      </c>
      <c r="AF75" s="239"/>
      <c r="AG75" s="239"/>
      <c r="AH75" s="239"/>
      <c r="AI75" s="239"/>
      <c r="AJ75" s="239"/>
      <c r="AK75" s="240"/>
      <c r="AL75" s="240"/>
      <c r="AM75" s="241"/>
    </row>
    <row r="76" spans="1:39" s="175" customFormat="1" ht="15.75" thickBot="1">
      <c r="A76" s="201" t="s">
        <v>345</v>
      </c>
      <c r="B76" s="202" t="s">
        <v>361</v>
      </c>
      <c r="C76" s="189"/>
      <c r="D76" s="189"/>
      <c r="E76" s="230"/>
      <c r="F76" s="230"/>
      <c r="G76" s="230"/>
      <c r="H76" s="230"/>
      <c r="I76" s="230"/>
      <c r="J76" s="230"/>
      <c r="K76" s="45"/>
      <c r="L76" s="45"/>
      <c r="M76" s="45"/>
      <c r="N76" s="45"/>
      <c r="O76" s="45"/>
      <c r="P76" s="30"/>
      <c r="Q76" s="30"/>
      <c r="R76" s="30"/>
      <c r="S76" s="30"/>
      <c r="T76" s="30">
        <v>10</v>
      </c>
      <c r="U76" s="30"/>
      <c r="V76" s="30"/>
      <c r="W76" s="30"/>
      <c r="X76" s="30"/>
      <c r="Y76" s="303"/>
      <c r="Z76" s="303"/>
      <c r="AA76" s="303"/>
      <c r="AB76" s="303"/>
      <c r="AC76" s="30"/>
      <c r="AD76" s="30"/>
      <c r="AE76" s="30"/>
      <c r="AF76" s="30"/>
      <c r="AG76" s="30"/>
      <c r="AH76" s="30"/>
      <c r="AI76" s="30"/>
      <c r="AJ76" s="30"/>
      <c r="AK76" s="71"/>
      <c r="AL76" s="71"/>
      <c r="AM76" s="31"/>
    </row>
    <row r="77" spans="1:39" s="252" customFormat="1" ht="15" thickBot="1">
      <c r="A77" s="248" t="s">
        <v>52</v>
      </c>
      <c r="B77" s="261" t="s">
        <v>337</v>
      </c>
      <c r="C77" s="261"/>
      <c r="D77" s="261"/>
      <c r="E77" s="262"/>
      <c r="F77" s="262"/>
      <c r="G77" s="262"/>
      <c r="H77" s="262"/>
      <c r="I77" s="262"/>
      <c r="J77" s="262" t="s">
        <v>113</v>
      </c>
      <c r="K77" s="74">
        <v>144</v>
      </c>
      <c r="L77" s="74"/>
      <c r="M77" s="74"/>
      <c r="N77" s="74"/>
      <c r="O77" s="74"/>
      <c r="P77" s="74"/>
      <c r="Q77" s="74"/>
      <c r="R77" s="74">
        <v>144</v>
      </c>
      <c r="S77" s="74"/>
      <c r="T77" s="74"/>
      <c r="U77" s="74"/>
      <c r="V77" s="74"/>
      <c r="W77" s="74"/>
      <c r="X77" s="74"/>
      <c r="Y77" s="305"/>
      <c r="Z77" s="305"/>
      <c r="AA77" s="305"/>
      <c r="AB77" s="305"/>
      <c r="AC77" s="74"/>
      <c r="AD77" s="74"/>
      <c r="AE77" s="74"/>
      <c r="AF77" s="74"/>
      <c r="AG77" s="74"/>
      <c r="AH77" s="74"/>
      <c r="AI77" s="74">
        <v>144</v>
      </c>
      <c r="AJ77" s="74"/>
      <c r="AK77" s="192"/>
      <c r="AL77" s="192" t="s">
        <v>27</v>
      </c>
      <c r="AM77" s="263"/>
    </row>
    <row r="78" spans="1:36" ht="28.5">
      <c r="A78" s="195" t="s">
        <v>53</v>
      </c>
      <c r="B78" s="189" t="s">
        <v>234</v>
      </c>
      <c r="C78" s="189"/>
      <c r="D78" s="189"/>
      <c r="E78" s="230"/>
      <c r="F78" s="230"/>
      <c r="G78" s="230"/>
      <c r="H78" s="230"/>
      <c r="I78" s="230"/>
      <c r="J78" s="230"/>
      <c r="K78" s="30">
        <v>216</v>
      </c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02"/>
      <c r="Z78" s="302"/>
      <c r="AA78" s="302"/>
      <c r="AB78" s="302"/>
      <c r="AC78" s="36"/>
      <c r="AD78" s="36"/>
      <c r="AE78" s="36"/>
      <c r="AF78" s="36"/>
      <c r="AG78" s="36"/>
      <c r="AH78" s="36"/>
      <c r="AI78" s="36">
        <v>216</v>
      </c>
      <c r="AJ78" s="30"/>
    </row>
    <row r="79" spans="1:36" ht="15">
      <c r="A79" s="195"/>
      <c r="B79" s="198" t="s">
        <v>16</v>
      </c>
      <c r="C79" s="198"/>
      <c r="D79" s="198"/>
      <c r="E79" s="377" t="s">
        <v>369</v>
      </c>
      <c r="F79" s="378"/>
      <c r="G79" s="378"/>
      <c r="H79" s="378"/>
      <c r="I79" s="378"/>
      <c r="J79" s="379"/>
      <c r="K79" s="45">
        <f aca="true" t="shared" si="27" ref="K79:AH79">SUM(K8+K23+K30+K34+K54+K77+K78)</f>
        <v>5904</v>
      </c>
      <c r="L79" s="45">
        <f t="shared" si="27"/>
        <v>4500</v>
      </c>
      <c r="M79" s="45">
        <f t="shared" si="27"/>
        <v>248</v>
      </c>
      <c r="N79" s="45">
        <f t="shared" si="27"/>
        <v>4252</v>
      </c>
      <c r="O79" s="45">
        <f t="shared" si="27"/>
        <v>2046</v>
      </c>
      <c r="P79" s="45">
        <f t="shared" si="27"/>
        <v>2084</v>
      </c>
      <c r="Q79" s="45">
        <f t="shared" si="27"/>
        <v>90</v>
      </c>
      <c r="R79" s="45">
        <f t="shared" si="27"/>
        <v>972</v>
      </c>
      <c r="S79" s="45">
        <f t="shared" si="27"/>
        <v>72</v>
      </c>
      <c r="T79" s="45">
        <f t="shared" si="27"/>
        <v>144</v>
      </c>
      <c r="U79" s="45">
        <f t="shared" si="27"/>
        <v>612</v>
      </c>
      <c r="V79" s="45">
        <f t="shared" si="27"/>
        <v>0</v>
      </c>
      <c r="W79" s="45">
        <f t="shared" si="27"/>
        <v>792</v>
      </c>
      <c r="X79" s="45">
        <f t="shared" si="27"/>
        <v>0</v>
      </c>
      <c r="Y79" s="297">
        <f t="shared" si="27"/>
        <v>524</v>
      </c>
      <c r="Z79" s="297">
        <f t="shared" si="27"/>
        <v>52</v>
      </c>
      <c r="AA79" s="297">
        <f t="shared" si="27"/>
        <v>700</v>
      </c>
      <c r="AB79" s="297">
        <f t="shared" si="27"/>
        <v>56</v>
      </c>
      <c r="AC79" s="45">
        <f t="shared" si="27"/>
        <v>490</v>
      </c>
      <c r="AD79" s="45">
        <f t="shared" si="27"/>
        <v>50</v>
      </c>
      <c r="AE79" s="45">
        <f t="shared" si="27"/>
        <v>516</v>
      </c>
      <c r="AF79" s="45">
        <f t="shared" si="27"/>
        <v>24</v>
      </c>
      <c r="AG79" s="45">
        <f t="shared" si="27"/>
        <v>184</v>
      </c>
      <c r="AH79" s="45">
        <f t="shared" si="27"/>
        <v>32</v>
      </c>
      <c r="AI79" s="45">
        <f>SUM(AI23+AI30+AI34+AI54)</f>
        <v>434</v>
      </c>
      <c r="AJ79" s="45">
        <f>SUM(AJ8+AJ23+AJ30+AJ34+AJ54+AJ77+AJ78)</f>
        <v>34</v>
      </c>
    </row>
    <row r="80" spans="1:36" ht="15" customHeight="1">
      <c r="A80" s="388" t="s">
        <v>173</v>
      </c>
      <c r="B80" s="389"/>
      <c r="C80" s="389"/>
      <c r="D80" s="389"/>
      <c r="E80" s="389"/>
      <c r="F80" s="389"/>
      <c r="G80" s="389"/>
      <c r="H80" s="389"/>
      <c r="I80" s="389"/>
      <c r="J80" s="389"/>
      <c r="K80" s="389"/>
      <c r="L80" s="389"/>
      <c r="M80" s="389"/>
      <c r="N80" s="390"/>
      <c r="O80" s="381" t="s">
        <v>60</v>
      </c>
      <c r="P80" s="391" t="s">
        <v>58</v>
      </c>
      <c r="Q80" s="391"/>
      <c r="R80" s="391"/>
      <c r="S80" s="391"/>
      <c r="T80" s="199">
        <f>SUM(U80:AJ80)</f>
        <v>4500</v>
      </c>
      <c r="U80" s="311">
        <f>SUM(U79:V79)</f>
        <v>612</v>
      </c>
      <c r="V80" s="176">
        <v>0</v>
      </c>
      <c r="W80" s="311">
        <f>SUM(W79:X79)</f>
        <v>792</v>
      </c>
      <c r="X80" s="176">
        <v>0</v>
      </c>
      <c r="Y80" s="311">
        <f>SUM(Y79:Z79)</f>
        <v>576</v>
      </c>
      <c r="Z80" s="301"/>
      <c r="AA80" s="311">
        <f>SUM(AA79:AB79)</f>
        <v>756</v>
      </c>
      <c r="AB80" s="301"/>
      <c r="AC80" s="311">
        <f>SUM(AC79:AD79)</f>
        <v>540</v>
      </c>
      <c r="AD80" s="29"/>
      <c r="AE80" s="311">
        <f>SUM(AE79:AF79)</f>
        <v>540</v>
      </c>
      <c r="AF80" s="29"/>
      <c r="AG80" s="311">
        <f>SUM(AG79:AH79)</f>
        <v>216</v>
      </c>
      <c r="AH80" s="29"/>
      <c r="AI80" s="311">
        <f>SUM(AI79:AJ79)</f>
        <v>468</v>
      </c>
      <c r="AJ80" s="30"/>
    </row>
    <row r="81" spans="1:36" ht="15" customHeight="1">
      <c r="A81" s="385" t="s">
        <v>235</v>
      </c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7"/>
      <c r="O81" s="381"/>
      <c r="P81" s="391" t="s">
        <v>59</v>
      </c>
      <c r="Q81" s="391"/>
      <c r="R81" s="391"/>
      <c r="S81" s="391"/>
      <c r="T81" s="199">
        <f aca="true" t="shared" si="28" ref="T81:T89">SUM(U81:AJ81)</f>
        <v>288</v>
      </c>
      <c r="U81" s="237">
        <v>0</v>
      </c>
      <c r="V81" s="237"/>
      <c r="W81" s="237">
        <v>0</v>
      </c>
      <c r="X81" s="237"/>
      <c r="Y81" s="301">
        <v>0</v>
      </c>
      <c r="Z81" s="301"/>
      <c r="AA81" s="301">
        <v>72</v>
      </c>
      <c r="AB81" s="301">
        <f>SUM(AB57+AB60+AB67)</f>
        <v>0</v>
      </c>
      <c r="AC81" s="29">
        <f>SUM(AC57+AC60+AC67+AC75)</f>
        <v>72</v>
      </c>
      <c r="AD81" s="29">
        <f aca="true" t="shared" si="29" ref="AD81:AI81">SUM(AD57+AD60+AD67+AD75)</f>
        <v>0</v>
      </c>
      <c r="AE81" s="29">
        <f t="shared" si="29"/>
        <v>144</v>
      </c>
      <c r="AF81" s="29">
        <f t="shared" si="29"/>
        <v>0</v>
      </c>
      <c r="AG81" s="29">
        <f t="shared" si="29"/>
        <v>0</v>
      </c>
      <c r="AH81" s="29">
        <f t="shared" si="29"/>
        <v>0</v>
      </c>
      <c r="AI81" s="29">
        <f t="shared" si="29"/>
        <v>0</v>
      </c>
      <c r="AJ81" s="30"/>
    </row>
    <row r="82" spans="1:36" ht="15" customHeight="1">
      <c r="A82" s="385" t="s">
        <v>233</v>
      </c>
      <c r="B82" s="386"/>
      <c r="C82" s="386"/>
      <c r="D82" s="386"/>
      <c r="E82" s="386"/>
      <c r="F82" s="386"/>
      <c r="G82" s="386"/>
      <c r="H82" s="386"/>
      <c r="I82" s="386"/>
      <c r="J82" s="386"/>
      <c r="K82" s="386"/>
      <c r="L82" s="386"/>
      <c r="M82" s="386"/>
      <c r="N82" s="387"/>
      <c r="O82" s="381"/>
      <c r="P82" s="391" t="s">
        <v>167</v>
      </c>
      <c r="Q82" s="391"/>
      <c r="R82" s="391"/>
      <c r="S82" s="391"/>
      <c r="T82" s="199">
        <f t="shared" si="28"/>
        <v>540</v>
      </c>
      <c r="U82" s="237">
        <v>0</v>
      </c>
      <c r="V82" s="237"/>
      <c r="W82" s="237">
        <v>0</v>
      </c>
      <c r="X82" s="237"/>
      <c r="Y82" s="301">
        <v>0</v>
      </c>
      <c r="Z82" s="301"/>
      <c r="AA82" s="301">
        <v>0</v>
      </c>
      <c r="AB82" s="301">
        <f>SUM(AB63+AB67+AB71)</f>
        <v>0</v>
      </c>
      <c r="AC82" s="29">
        <f>SUM(AC63+AC71)</f>
        <v>0</v>
      </c>
      <c r="AD82" s="29">
        <f aca="true" t="shared" si="30" ref="AD82:AJ82">SUM(AD63+AD71)</f>
        <v>0</v>
      </c>
      <c r="AE82" s="29">
        <f t="shared" si="30"/>
        <v>144</v>
      </c>
      <c r="AF82" s="29">
        <f t="shared" si="30"/>
        <v>0</v>
      </c>
      <c r="AG82" s="29">
        <f t="shared" si="30"/>
        <v>396</v>
      </c>
      <c r="AH82" s="29">
        <f t="shared" si="30"/>
        <v>0</v>
      </c>
      <c r="AI82" s="29">
        <f t="shared" si="30"/>
        <v>0</v>
      </c>
      <c r="AJ82" s="29">
        <f t="shared" si="30"/>
        <v>0</v>
      </c>
    </row>
    <row r="83" spans="1:36" ht="15" customHeight="1">
      <c r="A83" s="385" t="s">
        <v>236</v>
      </c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7"/>
      <c r="O83" s="381"/>
      <c r="P83" s="391" t="s">
        <v>168</v>
      </c>
      <c r="Q83" s="391"/>
      <c r="R83" s="391"/>
      <c r="S83" s="391"/>
      <c r="T83" s="199">
        <f t="shared" si="28"/>
        <v>144</v>
      </c>
      <c r="U83" s="237">
        <v>0</v>
      </c>
      <c r="V83" s="237"/>
      <c r="W83" s="237">
        <v>0</v>
      </c>
      <c r="X83" s="237"/>
      <c r="Y83" s="301">
        <v>0</v>
      </c>
      <c r="Z83" s="301"/>
      <c r="AA83" s="301">
        <v>0</v>
      </c>
      <c r="AB83" s="301"/>
      <c r="AC83" s="29">
        <v>0</v>
      </c>
      <c r="AD83" s="29"/>
      <c r="AE83" s="29">
        <v>0</v>
      </c>
      <c r="AF83" s="29"/>
      <c r="AG83" s="29">
        <v>0</v>
      </c>
      <c r="AH83" s="29"/>
      <c r="AI83" s="29">
        <v>144</v>
      </c>
      <c r="AJ83" s="30"/>
    </row>
    <row r="84" spans="1:36" ht="15">
      <c r="A84" s="385" t="s">
        <v>241</v>
      </c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7"/>
      <c r="O84" s="381"/>
      <c r="P84" s="391" t="s">
        <v>105</v>
      </c>
      <c r="Q84" s="391"/>
      <c r="R84" s="391"/>
      <c r="S84" s="391"/>
      <c r="T84" s="199">
        <f t="shared" si="28"/>
        <v>216</v>
      </c>
      <c r="U84" s="237">
        <v>0</v>
      </c>
      <c r="V84" s="237"/>
      <c r="W84" s="237">
        <v>0</v>
      </c>
      <c r="X84" s="237"/>
      <c r="Y84" s="301">
        <v>0</v>
      </c>
      <c r="Z84" s="301"/>
      <c r="AA84" s="301">
        <v>0</v>
      </c>
      <c r="AB84" s="301"/>
      <c r="AC84" s="29">
        <v>0</v>
      </c>
      <c r="AD84" s="29"/>
      <c r="AE84" s="29">
        <v>0</v>
      </c>
      <c r="AF84" s="29"/>
      <c r="AG84" s="29">
        <v>0</v>
      </c>
      <c r="AH84" s="29"/>
      <c r="AI84" s="29">
        <v>216</v>
      </c>
      <c r="AJ84" s="30"/>
    </row>
    <row r="85" spans="1:36" ht="15" customHeight="1">
      <c r="A85" s="385" t="s">
        <v>174</v>
      </c>
      <c r="B85" s="386"/>
      <c r="C85" s="386"/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7"/>
      <c r="O85" s="381"/>
      <c r="P85" s="391" t="s">
        <v>169</v>
      </c>
      <c r="Q85" s="391"/>
      <c r="R85" s="391"/>
      <c r="S85" s="391"/>
      <c r="T85" s="199">
        <f t="shared" si="28"/>
        <v>15</v>
      </c>
      <c r="U85" s="237">
        <v>0</v>
      </c>
      <c r="V85" s="237"/>
      <c r="W85" s="237">
        <v>5</v>
      </c>
      <c r="X85" s="237"/>
      <c r="Y85" s="301">
        <v>2</v>
      </c>
      <c r="Z85" s="301"/>
      <c r="AA85" s="301">
        <v>2</v>
      </c>
      <c r="AB85" s="301"/>
      <c r="AC85" s="29">
        <v>0</v>
      </c>
      <c r="AD85" s="29"/>
      <c r="AE85" s="29">
        <v>3</v>
      </c>
      <c r="AF85" s="29"/>
      <c r="AG85" s="29">
        <v>0</v>
      </c>
      <c r="AH85" s="29"/>
      <c r="AI85" s="29">
        <v>3</v>
      </c>
      <c r="AJ85" s="30"/>
    </row>
    <row r="86" spans="1:36" ht="15" customHeight="1">
      <c r="A86" s="385" t="s">
        <v>242</v>
      </c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7"/>
      <c r="O86" s="381"/>
      <c r="P86" s="391" t="s">
        <v>170</v>
      </c>
      <c r="Q86" s="391"/>
      <c r="R86" s="391"/>
      <c r="S86" s="391"/>
      <c r="T86" s="199">
        <f t="shared" si="28"/>
        <v>216</v>
      </c>
      <c r="U86" s="237">
        <v>0</v>
      </c>
      <c r="V86" s="237"/>
      <c r="W86" s="237">
        <v>72</v>
      </c>
      <c r="X86" s="237"/>
      <c r="Y86" s="301">
        <v>36</v>
      </c>
      <c r="Z86" s="301"/>
      <c r="AA86" s="301">
        <v>36</v>
      </c>
      <c r="AB86" s="301"/>
      <c r="AC86" s="29">
        <v>0</v>
      </c>
      <c r="AD86" s="29"/>
      <c r="AE86" s="29">
        <v>36</v>
      </c>
      <c r="AF86" s="29"/>
      <c r="AG86" s="29">
        <v>0</v>
      </c>
      <c r="AH86" s="29"/>
      <c r="AI86" s="29">
        <v>36</v>
      </c>
      <c r="AJ86" s="30"/>
    </row>
    <row r="87" spans="1:36" ht="15" customHeight="1">
      <c r="A87" s="385" t="s">
        <v>175</v>
      </c>
      <c r="B87" s="386"/>
      <c r="C87" s="386"/>
      <c r="D87" s="386"/>
      <c r="E87" s="386"/>
      <c r="F87" s="386"/>
      <c r="G87" s="386"/>
      <c r="H87" s="386"/>
      <c r="I87" s="386"/>
      <c r="J87" s="386"/>
      <c r="K87" s="386"/>
      <c r="L87" s="386"/>
      <c r="M87" s="386"/>
      <c r="N87" s="387"/>
      <c r="O87" s="381"/>
      <c r="P87" s="391" t="s">
        <v>171</v>
      </c>
      <c r="Q87" s="391"/>
      <c r="R87" s="391"/>
      <c r="S87" s="391"/>
      <c r="T87" s="199">
        <f t="shared" si="28"/>
        <v>47</v>
      </c>
      <c r="U87" s="237">
        <v>7</v>
      </c>
      <c r="V87" s="237"/>
      <c r="W87" s="237">
        <v>5</v>
      </c>
      <c r="X87" s="237"/>
      <c r="Y87" s="301">
        <v>4</v>
      </c>
      <c r="Z87" s="301"/>
      <c r="AA87" s="301">
        <v>8</v>
      </c>
      <c r="AB87" s="301"/>
      <c r="AC87" s="29">
        <v>7</v>
      </c>
      <c r="AD87" s="29"/>
      <c r="AE87" s="29">
        <v>6</v>
      </c>
      <c r="AF87" s="29"/>
      <c r="AG87" s="29">
        <v>6</v>
      </c>
      <c r="AH87" s="29"/>
      <c r="AI87" s="29">
        <v>4</v>
      </c>
      <c r="AJ87" s="30"/>
    </row>
    <row r="88" spans="1:36" ht="15" customHeight="1">
      <c r="A88" s="385" t="s">
        <v>176</v>
      </c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7"/>
      <c r="O88" s="381"/>
      <c r="P88" s="391" t="s">
        <v>172</v>
      </c>
      <c r="Q88" s="391"/>
      <c r="R88" s="391"/>
      <c r="S88" s="391"/>
      <c r="T88" s="199">
        <f t="shared" si="28"/>
        <v>2</v>
      </c>
      <c r="U88" s="237">
        <v>0</v>
      </c>
      <c r="V88" s="237"/>
      <c r="W88" s="237">
        <v>0</v>
      </c>
      <c r="X88" s="237"/>
      <c r="Y88" s="301">
        <v>0</v>
      </c>
      <c r="Z88" s="301"/>
      <c r="AA88" s="301">
        <v>0</v>
      </c>
      <c r="AB88" s="301"/>
      <c r="AC88" s="29">
        <v>0</v>
      </c>
      <c r="AD88" s="29"/>
      <c r="AE88" s="29">
        <v>0</v>
      </c>
      <c r="AF88" s="29"/>
      <c r="AG88" s="29">
        <v>0</v>
      </c>
      <c r="AH88" s="29"/>
      <c r="AI88" s="29">
        <v>2</v>
      </c>
      <c r="AJ88" s="30"/>
    </row>
    <row r="89" spans="1:36" ht="15">
      <c r="A89" s="382" t="s">
        <v>177</v>
      </c>
      <c r="B89" s="383"/>
      <c r="C89" s="383"/>
      <c r="D89" s="383"/>
      <c r="E89" s="383"/>
      <c r="F89" s="383"/>
      <c r="G89" s="383"/>
      <c r="H89" s="383"/>
      <c r="I89" s="383"/>
      <c r="J89" s="383"/>
      <c r="K89" s="383"/>
      <c r="L89" s="383"/>
      <c r="M89" s="383"/>
      <c r="N89" s="384"/>
      <c r="O89" s="381"/>
      <c r="P89" s="392" t="s">
        <v>240</v>
      </c>
      <c r="Q89" s="392"/>
      <c r="R89" s="392"/>
      <c r="S89" s="392"/>
      <c r="T89" s="199">
        <f t="shared" si="28"/>
        <v>24</v>
      </c>
      <c r="U89" s="29">
        <v>8</v>
      </c>
      <c r="V89" s="29"/>
      <c r="W89" s="29">
        <v>0</v>
      </c>
      <c r="X89" s="29"/>
      <c r="Y89" s="301">
        <v>4</v>
      </c>
      <c r="Z89" s="301"/>
      <c r="AA89" s="301">
        <v>5</v>
      </c>
      <c r="AB89" s="301"/>
      <c r="AC89" s="29">
        <v>4</v>
      </c>
      <c r="AD89" s="29"/>
      <c r="AE89" s="29">
        <v>2</v>
      </c>
      <c r="AF89" s="29"/>
      <c r="AG89" s="29">
        <v>1</v>
      </c>
      <c r="AH89" s="29"/>
      <c r="AI89" s="29">
        <v>0</v>
      </c>
      <c r="AJ89" s="36"/>
    </row>
    <row r="90" spans="25:35" ht="15">
      <c r="Y90" s="308"/>
      <c r="Z90" s="308"/>
      <c r="AA90" s="308"/>
      <c r="AB90" s="308"/>
      <c r="AC90" s="31"/>
      <c r="AD90" s="31"/>
      <c r="AE90" s="31"/>
      <c r="AF90" s="31"/>
      <c r="AG90" s="31"/>
      <c r="AH90" s="31"/>
      <c r="AI90" s="31"/>
    </row>
    <row r="91" spans="25:35" ht="15">
      <c r="Y91" s="308"/>
      <c r="Z91" s="308"/>
      <c r="AA91" s="308"/>
      <c r="AB91" s="308"/>
      <c r="AC91" s="31"/>
      <c r="AD91" s="31"/>
      <c r="AE91" s="31"/>
      <c r="AF91" s="31"/>
      <c r="AG91" s="31"/>
      <c r="AH91" s="31"/>
      <c r="AI91" s="31"/>
    </row>
    <row r="92" spans="25:35" ht="15">
      <c r="Y92" s="308"/>
      <c r="Z92" s="308"/>
      <c r="AA92" s="308"/>
      <c r="AB92" s="308"/>
      <c r="AC92" s="31"/>
      <c r="AD92" s="31"/>
      <c r="AE92" s="31"/>
      <c r="AF92" s="31"/>
      <c r="AG92" s="31"/>
      <c r="AH92" s="31"/>
      <c r="AI92" s="31"/>
    </row>
    <row r="93" spans="25:35" ht="15">
      <c r="Y93" s="308"/>
      <c r="Z93" s="308"/>
      <c r="AA93" s="308"/>
      <c r="AB93" s="308"/>
      <c r="AC93" s="31"/>
      <c r="AD93" s="31"/>
      <c r="AE93" s="31"/>
      <c r="AF93" s="31"/>
      <c r="AG93" s="31"/>
      <c r="AH93" s="31"/>
      <c r="AI93" s="31"/>
    </row>
    <row r="94" spans="25:35" ht="15">
      <c r="Y94" s="308"/>
      <c r="Z94" s="308"/>
      <c r="AA94" s="308"/>
      <c r="AB94" s="308"/>
      <c r="AC94" s="31"/>
      <c r="AD94" s="31"/>
      <c r="AE94" s="31"/>
      <c r="AF94" s="31"/>
      <c r="AG94" s="31"/>
      <c r="AH94" s="31"/>
      <c r="AI94" s="31"/>
    </row>
    <row r="95" spans="25:35" ht="15">
      <c r="Y95" s="308"/>
      <c r="Z95" s="308"/>
      <c r="AA95" s="308"/>
      <c r="AB95" s="308"/>
      <c r="AC95" s="31"/>
      <c r="AD95" s="31"/>
      <c r="AE95" s="31"/>
      <c r="AF95" s="31"/>
      <c r="AG95" s="31"/>
      <c r="AH95" s="31"/>
      <c r="AI95" s="31"/>
    </row>
    <row r="96" spans="25:35" ht="15">
      <c r="Y96" s="308"/>
      <c r="Z96" s="308"/>
      <c r="AA96" s="308"/>
      <c r="AB96" s="308"/>
      <c r="AC96" s="31"/>
      <c r="AD96" s="31"/>
      <c r="AE96" s="31"/>
      <c r="AF96" s="31"/>
      <c r="AG96" s="31"/>
      <c r="AH96" s="31"/>
      <c r="AI96" s="31"/>
    </row>
    <row r="97" spans="25:35" ht="15">
      <c r="Y97" s="308"/>
      <c r="Z97" s="308"/>
      <c r="AA97" s="308"/>
      <c r="AB97" s="308"/>
      <c r="AC97" s="31"/>
      <c r="AD97" s="31"/>
      <c r="AE97" s="31"/>
      <c r="AF97" s="31"/>
      <c r="AG97" s="31"/>
      <c r="AH97" s="31"/>
      <c r="AI97" s="31"/>
    </row>
    <row r="98" spans="25:35" ht="15">
      <c r="Y98" s="308"/>
      <c r="Z98" s="308"/>
      <c r="AA98" s="308"/>
      <c r="AB98" s="308"/>
      <c r="AC98" s="31"/>
      <c r="AD98" s="31"/>
      <c r="AE98" s="31"/>
      <c r="AF98" s="31"/>
      <c r="AG98" s="31"/>
      <c r="AH98" s="31"/>
      <c r="AI98" s="31"/>
    </row>
    <row r="99" spans="25:35" ht="15">
      <c r="Y99" s="308"/>
      <c r="Z99" s="308"/>
      <c r="AA99" s="308"/>
      <c r="AB99" s="308"/>
      <c r="AC99" s="31"/>
      <c r="AD99" s="31"/>
      <c r="AE99" s="31"/>
      <c r="AF99" s="31"/>
      <c r="AG99" s="31"/>
      <c r="AH99" s="31"/>
      <c r="AI99" s="31"/>
    </row>
    <row r="100" spans="25:35" ht="15">
      <c r="Y100" s="308"/>
      <c r="Z100" s="308"/>
      <c r="AA100" s="308"/>
      <c r="AB100" s="308"/>
      <c r="AC100" s="31"/>
      <c r="AD100" s="31"/>
      <c r="AE100" s="31"/>
      <c r="AF100" s="31"/>
      <c r="AG100" s="31"/>
      <c r="AH100" s="31"/>
      <c r="AI100" s="31"/>
    </row>
    <row r="101" spans="25:35" ht="15">
      <c r="Y101" s="308"/>
      <c r="Z101" s="308"/>
      <c r="AA101" s="308"/>
      <c r="AB101" s="308"/>
      <c r="AC101" s="31"/>
      <c r="AD101" s="31"/>
      <c r="AE101" s="31"/>
      <c r="AF101" s="31"/>
      <c r="AG101" s="31"/>
      <c r="AH101" s="31"/>
      <c r="AI101" s="31"/>
    </row>
    <row r="102" spans="25:35" ht="15">
      <c r="Y102" s="308"/>
      <c r="Z102" s="308"/>
      <c r="AA102" s="308"/>
      <c r="AB102" s="308"/>
      <c r="AC102" s="31"/>
      <c r="AD102" s="31"/>
      <c r="AE102" s="31"/>
      <c r="AF102" s="31"/>
      <c r="AG102" s="31"/>
      <c r="AH102" s="31"/>
      <c r="AI102" s="31"/>
    </row>
    <row r="103" spans="25:35" ht="15">
      <c r="Y103" s="308"/>
      <c r="Z103" s="308"/>
      <c r="AA103" s="308"/>
      <c r="AB103" s="308"/>
      <c r="AC103" s="31"/>
      <c r="AD103" s="31"/>
      <c r="AE103" s="31"/>
      <c r="AF103" s="31"/>
      <c r="AG103" s="31"/>
      <c r="AH103" s="31"/>
      <c r="AI103" s="31"/>
    </row>
    <row r="104" spans="25:35" ht="15">
      <c r="Y104" s="308"/>
      <c r="Z104" s="308"/>
      <c r="AA104" s="308"/>
      <c r="AB104" s="308"/>
      <c r="AC104" s="31"/>
      <c r="AD104" s="31"/>
      <c r="AE104" s="31"/>
      <c r="AF104" s="31"/>
      <c r="AG104" s="31"/>
      <c r="AH104" s="31"/>
      <c r="AI104" s="31"/>
    </row>
    <row r="105" spans="25:35" ht="15">
      <c r="Y105" s="308"/>
      <c r="Z105" s="308"/>
      <c r="AA105" s="308"/>
      <c r="AB105" s="308"/>
      <c r="AC105" s="31"/>
      <c r="AD105" s="31"/>
      <c r="AE105" s="31"/>
      <c r="AF105" s="31"/>
      <c r="AG105" s="31"/>
      <c r="AH105" s="31"/>
      <c r="AI105" s="31"/>
    </row>
    <row r="106" spans="25:35" ht="15">
      <c r="Y106" s="308"/>
      <c r="Z106" s="308"/>
      <c r="AA106" s="308"/>
      <c r="AB106" s="308"/>
      <c r="AC106" s="31"/>
      <c r="AD106" s="31"/>
      <c r="AE106" s="31"/>
      <c r="AF106" s="31"/>
      <c r="AG106" s="31"/>
      <c r="AH106" s="31"/>
      <c r="AI106" s="31"/>
    </row>
    <row r="107" spans="25:35" ht="15">
      <c r="Y107" s="308"/>
      <c r="Z107" s="308"/>
      <c r="AA107" s="308"/>
      <c r="AB107" s="308"/>
      <c r="AC107" s="31"/>
      <c r="AD107" s="31"/>
      <c r="AE107" s="31"/>
      <c r="AF107" s="31"/>
      <c r="AG107" s="31"/>
      <c r="AH107" s="31"/>
      <c r="AI107" s="31"/>
    </row>
    <row r="108" spans="25:35" ht="15">
      <c r="Y108" s="308"/>
      <c r="Z108" s="308"/>
      <c r="AA108" s="308"/>
      <c r="AB108" s="308"/>
      <c r="AC108" s="31"/>
      <c r="AD108" s="31"/>
      <c r="AE108" s="31"/>
      <c r="AF108" s="31"/>
      <c r="AG108" s="31"/>
      <c r="AH108" s="31"/>
      <c r="AI108" s="31"/>
    </row>
    <row r="109" spans="25:35" ht="15">
      <c r="Y109" s="308"/>
      <c r="Z109" s="308"/>
      <c r="AA109" s="308"/>
      <c r="AB109" s="308"/>
      <c r="AC109" s="31"/>
      <c r="AD109" s="31"/>
      <c r="AE109" s="31"/>
      <c r="AF109" s="31"/>
      <c r="AG109" s="31"/>
      <c r="AH109" s="31"/>
      <c r="AI109" s="31"/>
    </row>
    <row r="110" spans="25:35" ht="15">
      <c r="Y110" s="308"/>
      <c r="Z110" s="308"/>
      <c r="AA110" s="308"/>
      <c r="AB110" s="308"/>
      <c r="AC110" s="31"/>
      <c r="AD110" s="31"/>
      <c r="AE110" s="31"/>
      <c r="AF110" s="31"/>
      <c r="AG110" s="31"/>
      <c r="AH110" s="31"/>
      <c r="AI110" s="31"/>
    </row>
    <row r="111" spans="25:35" ht="15">
      <c r="Y111" s="308"/>
      <c r="Z111" s="308"/>
      <c r="AA111" s="308"/>
      <c r="AB111" s="308"/>
      <c r="AC111" s="31"/>
      <c r="AD111" s="31"/>
      <c r="AE111" s="31"/>
      <c r="AF111" s="31"/>
      <c r="AG111" s="31"/>
      <c r="AH111" s="31"/>
      <c r="AI111" s="31"/>
    </row>
    <row r="112" spans="25:35" ht="15">
      <c r="Y112" s="308"/>
      <c r="Z112" s="308"/>
      <c r="AA112" s="308"/>
      <c r="AB112" s="308"/>
      <c r="AC112" s="31"/>
      <c r="AD112" s="31"/>
      <c r="AE112" s="31"/>
      <c r="AF112" s="31"/>
      <c r="AG112" s="31"/>
      <c r="AH112" s="31"/>
      <c r="AI112" s="31"/>
    </row>
    <row r="113" spans="25:35" ht="15">
      <c r="Y113" s="308"/>
      <c r="Z113" s="308"/>
      <c r="AA113" s="308"/>
      <c r="AB113" s="308"/>
      <c r="AC113" s="31"/>
      <c r="AD113" s="31"/>
      <c r="AE113" s="31"/>
      <c r="AF113" s="31"/>
      <c r="AG113" s="31"/>
      <c r="AH113" s="31"/>
      <c r="AI113" s="31"/>
    </row>
    <row r="114" spans="25:35" ht="15">
      <c r="Y114" s="308"/>
      <c r="Z114" s="308"/>
      <c r="AA114" s="308"/>
      <c r="AB114" s="308"/>
      <c r="AC114" s="31"/>
      <c r="AD114" s="31"/>
      <c r="AE114" s="31"/>
      <c r="AF114" s="31"/>
      <c r="AG114" s="31"/>
      <c r="AH114" s="31"/>
      <c r="AI114" s="31"/>
    </row>
    <row r="115" spans="25:35" ht="15">
      <c r="Y115" s="308"/>
      <c r="Z115" s="308"/>
      <c r="AA115" s="308"/>
      <c r="AB115" s="308"/>
      <c r="AC115" s="31"/>
      <c r="AD115" s="31"/>
      <c r="AE115" s="31"/>
      <c r="AF115" s="31"/>
      <c r="AG115" s="31"/>
      <c r="AH115" s="31"/>
      <c r="AI115" s="31"/>
    </row>
    <row r="116" spans="11:35" ht="15">
      <c r="K116" s="32">
        <v>5904</v>
      </c>
      <c r="L116" s="32">
        <v>4500</v>
      </c>
      <c r="Y116" s="308"/>
      <c r="Z116" s="308"/>
      <c r="AA116" s="308"/>
      <c r="AB116" s="308"/>
      <c r="AC116" s="31"/>
      <c r="AD116" s="31"/>
      <c r="AE116" s="31"/>
      <c r="AF116" s="31"/>
      <c r="AG116" s="31"/>
      <c r="AH116" s="31"/>
      <c r="AI116" s="31"/>
    </row>
    <row r="117" spans="25:35" ht="15">
      <c r="Y117" s="308"/>
      <c r="Z117" s="308"/>
      <c r="AA117" s="308"/>
      <c r="AB117" s="308"/>
      <c r="AC117" s="31"/>
      <c r="AD117" s="31"/>
      <c r="AE117" s="31"/>
      <c r="AF117" s="31"/>
      <c r="AG117" s="31"/>
      <c r="AH117" s="31"/>
      <c r="AI117" s="31"/>
    </row>
    <row r="118" spans="11:35" ht="15">
      <c r="K118" s="200">
        <f>SUM(K116-K79)</f>
        <v>0</v>
      </c>
      <c r="L118" s="200">
        <f>SUM(L116-L79)</f>
        <v>0</v>
      </c>
      <c r="Y118" s="308"/>
      <c r="Z118" s="308"/>
      <c r="AA118" s="308"/>
      <c r="AB118" s="308"/>
      <c r="AC118" s="31"/>
      <c r="AD118" s="31"/>
      <c r="AE118" s="31"/>
      <c r="AF118" s="31"/>
      <c r="AG118" s="31"/>
      <c r="AH118" s="31"/>
      <c r="AI118" s="31"/>
    </row>
    <row r="119" spans="25:35" ht="15">
      <c r="Y119" s="308"/>
      <c r="Z119" s="308"/>
      <c r="AA119" s="308"/>
      <c r="AB119" s="308"/>
      <c r="AC119" s="31"/>
      <c r="AD119" s="31"/>
      <c r="AE119" s="31"/>
      <c r="AF119" s="31"/>
      <c r="AG119" s="31"/>
      <c r="AH119" s="31"/>
      <c r="AI119" s="31"/>
    </row>
    <row r="120" spans="25:35" ht="15">
      <c r="Y120" s="308"/>
      <c r="Z120" s="308"/>
      <c r="AA120" s="308"/>
      <c r="AB120" s="308"/>
      <c r="AC120" s="31"/>
      <c r="AD120" s="31"/>
      <c r="AE120" s="31"/>
      <c r="AF120" s="31"/>
      <c r="AG120" s="31"/>
      <c r="AH120" s="31"/>
      <c r="AI120" s="31"/>
    </row>
    <row r="121" spans="25:35" ht="15">
      <c r="Y121" s="308">
        <v>1</v>
      </c>
      <c r="Z121" s="308"/>
      <c r="AA121" s="308">
        <v>2</v>
      </c>
      <c r="AB121" s="308"/>
      <c r="AC121" s="31">
        <v>3</v>
      </c>
      <c r="AD121" s="31"/>
      <c r="AE121" s="31">
        <v>4</v>
      </c>
      <c r="AF121" s="31"/>
      <c r="AG121" s="31">
        <v>5</v>
      </c>
      <c r="AH121" s="31"/>
      <c r="AI121" s="31">
        <v>6</v>
      </c>
    </row>
    <row r="122" spans="25:35" ht="15">
      <c r="Y122" s="308">
        <v>16</v>
      </c>
      <c r="Z122" s="308"/>
      <c r="AA122" s="308">
        <v>21</v>
      </c>
      <c r="AB122" s="308"/>
      <c r="AC122" s="31">
        <v>15</v>
      </c>
      <c r="AD122" s="31"/>
      <c r="AE122" s="31">
        <v>15</v>
      </c>
      <c r="AF122" s="31"/>
      <c r="AG122" s="31">
        <v>6</v>
      </c>
      <c r="AH122" s="31"/>
      <c r="AI122" s="31">
        <v>13</v>
      </c>
    </row>
    <row r="123" spans="1:35" ht="15">
      <c r="A123" s="31"/>
      <c r="B123" s="31"/>
      <c r="C123" s="31"/>
      <c r="D123" s="31"/>
      <c r="E123" s="31"/>
      <c r="F123" s="31"/>
      <c r="G123" s="31"/>
      <c r="H123" s="31"/>
      <c r="I123" s="31"/>
      <c r="J123" s="7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08"/>
      <c r="Z123" s="308"/>
      <c r="AA123" s="308"/>
      <c r="AB123" s="308"/>
      <c r="AC123" s="31"/>
      <c r="AD123" s="31"/>
      <c r="AE123" s="31"/>
      <c r="AF123" s="31"/>
      <c r="AG123" s="31"/>
      <c r="AH123" s="31"/>
      <c r="AI123" s="31"/>
    </row>
    <row r="124" spans="25:35" ht="15">
      <c r="Y124" s="308">
        <f aca="true" t="shared" si="31" ref="Y124:AI124">SUM(Y122*36)</f>
        <v>576</v>
      </c>
      <c r="Z124" s="308"/>
      <c r="AA124" s="308">
        <f t="shared" si="31"/>
        <v>756</v>
      </c>
      <c r="AB124" s="308"/>
      <c r="AC124" s="31">
        <f t="shared" si="31"/>
        <v>540</v>
      </c>
      <c r="AD124" s="31"/>
      <c r="AE124" s="31">
        <f t="shared" si="31"/>
        <v>540</v>
      </c>
      <c r="AF124" s="31"/>
      <c r="AG124" s="31">
        <f t="shared" si="31"/>
        <v>216</v>
      </c>
      <c r="AH124" s="31"/>
      <c r="AI124" s="31">
        <f t="shared" si="31"/>
        <v>468</v>
      </c>
    </row>
    <row r="125" spans="25:35" ht="15">
      <c r="Y125" s="308"/>
      <c r="Z125" s="308"/>
      <c r="AA125" s="308"/>
      <c r="AB125" s="308"/>
      <c r="AC125" s="31"/>
      <c r="AD125" s="31"/>
      <c r="AE125" s="31"/>
      <c r="AF125" s="31"/>
      <c r="AG125" s="31"/>
      <c r="AH125" s="31"/>
      <c r="AI125" s="31"/>
    </row>
    <row r="126" spans="25:35" ht="15">
      <c r="Y126" s="309">
        <f>SUM(Y124-Y80)</f>
        <v>0</v>
      </c>
      <c r="Z126" s="309"/>
      <c r="AA126" s="309">
        <f>SUM(AA124-AA80)</f>
        <v>0</v>
      </c>
      <c r="AB126" s="309"/>
      <c r="AC126" s="46">
        <f>SUM(AC124-AC80)</f>
        <v>0</v>
      </c>
      <c r="AD126" s="46"/>
      <c r="AE126" s="46">
        <f>SUM(AE124-AE80)</f>
        <v>0</v>
      </c>
      <c r="AF126" s="46"/>
      <c r="AG126" s="46">
        <f>SUM(AG124-AG80)</f>
        <v>0</v>
      </c>
      <c r="AH126" s="46"/>
      <c r="AI126" s="46">
        <f>SUM(AI124-AI80)</f>
        <v>0</v>
      </c>
    </row>
  </sheetData>
  <sheetProtection/>
  <mergeCells count="64">
    <mergeCell ref="P89:S89"/>
    <mergeCell ref="P80:S80"/>
    <mergeCell ref="P81:S81"/>
    <mergeCell ref="P82:S82"/>
    <mergeCell ref="P83:S83"/>
    <mergeCell ref="P84:S84"/>
    <mergeCell ref="P85:S85"/>
    <mergeCell ref="A84:N84"/>
    <mergeCell ref="A85:N85"/>
    <mergeCell ref="A87:N87"/>
    <mergeCell ref="A88:N88"/>
    <mergeCell ref="P86:S86"/>
    <mergeCell ref="P87:S87"/>
    <mergeCell ref="P88:S88"/>
    <mergeCell ref="C54:J54"/>
    <mergeCell ref="C55:J55"/>
    <mergeCell ref="C65:J65"/>
    <mergeCell ref="C73:J73"/>
    <mergeCell ref="A89:N89"/>
    <mergeCell ref="A86:N86"/>
    <mergeCell ref="A80:N80"/>
    <mergeCell ref="A81:N81"/>
    <mergeCell ref="A82:N82"/>
    <mergeCell ref="A83:N83"/>
    <mergeCell ref="R4:R6"/>
    <mergeCell ref="AG3:AJ3"/>
    <mergeCell ref="U3:X3"/>
    <mergeCell ref="U4:V5"/>
    <mergeCell ref="O80:O89"/>
    <mergeCell ref="E79:J79"/>
    <mergeCell ref="K2:K6"/>
    <mergeCell ref="M3:M6"/>
    <mergeCell ref="N4:N6"/>
    <mergeCell ref="E69:J69"/>
    <mergeCell ref="C23:J23"/>
    <mergeCell ref="C30:J30"/>
    <mergeCell ref="C34:J34"/>
    <mergeCell ref="AG4:AH5"/>
    <mergeCell ref="AI4:AJ5"/>
    <mergeCell ref="L2:L6"/>
    <mergeCell ref="M2:T2"/>
    <mergeCell ref="N3:T3"/>
    <mergeCell ref="O4:Q4"/>
    <mergeCell ref="O5:O6"/>
    <mergeCell ref="T4:T6"/>
    <mergeCell ref="Y4:Z5"/>
    <mergeCell ref="AA4:AB5"/>
    <mergeCell ref="A2:A6"/>
    <mergeCell ref="B2:B6"/>
    <mergeCell ref="J61:J62"/>
    <mergeCell ref="Y2:AJ2"/>
    <mergeCell ref="P5:P6"/>
    <mergeCell ref="Q5:Q6"/>
    <mergeCell ref="E7:J7"/>
    <mergeCell ref="W4:X5"/>
    <mergeCell ref="C8:J8"/>
    <mergeCell ref="C2:J4"/>
    <mergeCell ref="C5:J5"/>
    <mergeCell ref="A1:AE1"/>
    <mergeCell ref="Y3:AB3"/>
    <mergeCell ref="AC3:AF3"/>
    <mergeCell ref="AC4:AD5"/>
    <mergeCell ref="AE4:AF5"/>
    <mergeCell ref="S4:S6"/>
  </mergeCells>
  <printOptions/>
  <pageMargins left="0.07874015748031496" right="0.03937007874015748" top="0.7874015748031497" bottom="0.31496062992125984" header="0.03937007874015748" footer="0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7">
      <selection activeCell="A23" sqref="A23"/>
    </sheetView>
  </sheetViews>
  <sheetFormatPr defaultColWidth="9.00390625" defaultRowHeight="13.5" customHeight="1"/>
  <cols>
    <col min="1" max="1" width="104.75390625" style="47" customWidth="1"/>
    <col min="2" max="16384" width="9.125" style="47" customWidth="1"/>
  </cols>
  <sheetData>
    <row r="1" ht="13.5" customHeight="1">
      <c r="A1" s="49" t="s">
        <v>201</v>
      </c>
    </row>
    <row r="2" ht="13.5" customHeight="1">
      <c r="A2" s="2"/>
    </row>
    <row r="3" ht="13.5" customHeight="1">
      <c r="A3" s="2" t="s">
        <v>84</v>
      </c>
    </row>
    <row r="4" ht="13.5" customHeight="1">
      <c r="A4" s="326" t="s">
        <v>405</v>
      </c>
    </row>
    <row r="5" ht="13.5" customHeight="1">
      <c r="A5" s="57" t="s">
        <v>202</v>
      </c>
    </row>
    <row r="6" ht="13.5" customHeight="1">
      <c r="A6" s="57" t="s">
        <v>203</v>
      </c>
    </row>
    <row r="7" ht="13.5" customHeight="1">
      <c r="A7" s="57" t="s">
        <v>204</v>
      </c>
    </row>
    <row r="8" ht="13.5" customHeight="1">
      <c r="A8" s="57" t="s">
        <v>205</v>
      </c>
    </row>
    <row r="9" ht="13.5" customHeight="1">
      <c r="A9" s="57" t="s">
        <v>206</v>
      </c>
    </row>
    <row r="10" ht="13.5" customHeight="1">
      <c r="A10" s="57" t="s">
        <v>207</v>
      </c>
    </row>
    <row r="11" ht="13.5" customHeight="1">
      <c r="A11" s="57" t="s">
        <v>208</v>
      </c>
    </row>
    <row r="12" ht="13.5" customHeight="1">
      <c r="A12" s="57" t="s">
        <v>209</v>
      </c>
    </row>
    <row r="13" ht="13.5" customHeight="1">
      <c r="A13" s="57" t="s">
        <v>210</v>
      </c>
    </row>
    <row r="14" ht="13.5" customHeight="1">
      <c r="A14" s="57" t="s">
        <v>211</v>
      </c>
    </row>
    <row r="15" ht="13.5" customHeight="1">
      <c r="A15" s="2"/>
    </row>
    <row r="16" ht="13.5" customHeight="1">
      <c r="A16" s="2" t="s">
        <v>85</v>
      </c>
    </row>
    <row r="17" ht="13.5" customHeight="1">
      <c r="A17" s="58" t="s">
        <v>212</v>
      </c>
    </row>
    <row r="18" ht="13.5" customHeight="1">
      <c r="A18" s="58" t="s">
        <v>213</v>
      </c>
    </row>
    <row r="19" ht="13.5" customHeight="1">
      <c r="A19" s="58" t="s">
        <v>214</v>
      </c>
    </row>
    <row r="20" ht="13.5" customHeight="1">
      <c r="A20" s="58" t="s">
        <v>215</v>
      </c>
    </row>
    <row r="21" ht="13.5" customHeight="1">
      <c r="A21" s="58" t="s">
        <v>216</v>
      </c>
    </row>
    <row r="22" ht="13.5" customHeight="1">
      <c r="A22" s="58" t="s">
        <v>217</v>
      </c>
    </row>
    <row r="23" ht="31.5">
      <c r="A23" s="65" t="s">
        <v>218</v>
      </c>
    </row>
    <row r="24" ht="13.5" customHeight="1">
      <c r="A24" s="58" t="s">
        <v>219</v>
      </c>
    </row>
    <row r="25" ht="13.5" customHeight="1">
      <c r="A25" s="58" t="s">
        <v>220</v>
      </c>
    </row>
    <row r="26" ht="13.5" customHeight="1">
      <c r="A26" s="1"/>
    </row>
    <row r="27" ht="13.5" customHeight="1">
      <c r="A27" s="2" t="s">
        <v>221</v>
      </c>
    </row>
    <row r="28" ht="13.5" customHeight="1">
      <c r="A28" s="59" t="s">
        <v>222</v>
      </c>
    </row>
    <row r="29" ht="13.5" customHeight="1">
      <c r="A29" s="59" t="s">
        <v>223</v>
      </c>
    </row>
    <row r="30" ht="13.5" customHeight="1">
      <c r="A30" s="2"/>
    </row>
    <row r="31" ht="13.5" customHeight="1">
      <c r="A31" s="60" t="s">
        <v>224</v>
      </c>
    </row>
    <row r="32" spans="1:2" ht="13.5" customHeight="1">
      <c r="A32" s="62" t="s">
        <v>230</v>
      </c>
      <c r="B32" s="63"/>
    </row>
    <row r="33" spans="1:2" ht="13.5" customHeight="1">
      <c r="A33" s="62" t="s">
        <v>228</v>
      </c>
      <c r="B33" s="63"/>
    </row>
    <row r="34" spans="1:2" ht="13.5" customHeight="1">
      <c r="A34" s="62" t="s">
        <v>229</v>
      </c>
      <c r="B34" s="63"/>
    </row>
    <row r="35" ht="13.5" customHeight="1">
      <c r="A35" s="2"/>
    </row>
    <row r="36" ht="13.5" customHeight="1">
      <c r="A36" s="2" t="s">
        <v>86</v>
      </c>
    </row>
    <row r="37" ht="13.5" customHeight="1">
      <c r="A37" s="61" t="s">
        <v>225</v>
      </c>
    </row>
    <row r="38" ht="13.5" customHeight="1">
      <c r="A38" s="61" t="s">
        <v>226</v>
      </c>
    </row>
    <row r="39" ht="13.5" customHeight="1">
      <c r="A39"/>
    </row>
    <row r="40" ht="13.5" customHeight="1">
      <c r="A40"/>
    </row>
    <row r="41" s="64" customFormat="1" ht="27.75" customHeight="1">
      <c r="A41" s="393" t="s">
        <v>227</v>
      </c>
    </row>
    <row r="42" ht="13.5" customHeight="1">
      <c r="A42" s="393"/>
    </row>
  </sheetData>
  <sheetProtection/>
  <mergeCells count="1">
    <mergeCell ref="A41:A42"/>
  </mergeCells>
  <hyperlinks>
    <hyperlink ref="A31" location="_ftn1" display="_ftn1"/>
    <hyperlink ref="A41" location="_ftnref1" display="_ftnref1"/>
  </hyperlinks>
  <printOptions/>
  <pageMargins left="0.75" right="0.75" top="0.4" bottom="0.58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N44"/>
  <sheetViews>
    <sheetView zoomScalePageLayoutView="0" workbookViewId="0" topLeftCell="A1">
      <selection activeCell="AF42" sqref="AF42"/>
    </sheetView>
  </sheetViews>
  <sheetFormatPr defaultColWidth="9.00390625" defaultRowHeight="12.75"/>
  <cols>
    <col min="1" max="15" width="2.875" style="11" customWidth="1"/>
    <col min="16" max="16" width="3.375" style="11" customWidth="1"/>
    <col min="17" max="17" width="3.625" style="11" customWidth="1"/>
    <col min="18" max="54" width="2.875" style="11" customWidth="1"/>
    <col min="55" max="55" width="4.25390625" style="11" customWidth="1"/>
    <col min="56" max="56" width="5.125" style="11" customWidth="1"/>
    <col min="57" max="57" width="5.375" style="11" customWidth="1"/>
    <col min="58" max="58" width="3.875" style="11" customWidth="1"/>
    <col min="59" max="59" width="4.00390625" style="11" customWidth="1"/>
    <col min="60" max="60" width="4.625" style="11" customWidth="1"/>
    <col min="61" max="61" width="9.125" style="11" hidden="1" customWidth="1"/>
    <col min="62" max="62" width="4.75390625" style="11" customWidth="1"/>
    <col min="63" max="63" width="4.625" style="11" customWidth="1"/>
    <col min="64" max="64" width="6.375" style="11" customWidth="1"/>
    <col min="65" max="16384" width="9.125" style="11" customWidth="1"/>
  </cols>
  <sheetData>
    <row r="2" s="2" customFormat="1" ht="15.75">
      <c r="B2" s="1" t="s">
        <v>290</v>
      </c>
    </row>
    <row r="4" spans="10:45" ht="12.75">
      <c r="J4" s="27"/>
      <c r="L4" s="28"/>
      <c r="M4" s="28"/>
      <c r="N4" s="28"/>
      <c r="O4" s="28"/>
      <c r="P4" s="28"/>
      <c r="Q4" s="28"/>
      <c r="R4" s="28"/>
      <c r="S4" s="28"/>
      <c r="T4" s="28"/>
      <c r="U4" s="28"/>
      <c r="AG4" s="28"/>
      <c r="AS4" s="28"/>
    </row>
    <row r="5" spans="10:45" ht="12.75">
      <c r="J5" s="27"/>
      <c r="L5" s="28"/>
      <c r="M5" s="28"/>
      <c r="N5" s="28"/>
      <c r="O5" s="28"/>
      <c r="P5" s="28"/>
      <c r="Q5" s="28"/>
      <c r="R5" s="28"/>
      <c r="S5" s="28"/>
      <c r="T5" s="28"/>
      <c r="U5" s="28"/>
      <c r="AG5" s="28"/>
      <c r="AS5" s="28"/>
    </row>
    <row r="6" spans="10:45" ht="12.75">
      <c r="J6" s="27"/>
      <c r="L6" s="28"/>
      <c r="M6" s="28"/>
      <c r="N6" s="28"/>
      <c r="O6" s="28"/>
      <c r="P6" s="28"/>
      <c r="Q6" s="28"/>
      <c r="R6" s="28"/>
      <c r="S6" s="28"/>
      <c r="T6" s="28"/>
      <c r="U6" s="28"/>
      <c r="AG6" s="28"/>
      <c r="AS6" s="28"/>
    </row>
    <row r="7" spans="1:64" ht="12.75">
      <c r="A7" s="417" t="s">
        <v>89</v>
      </c>
      <c r="B7" s="415" t="s">
        <v>90</v>
      </c>
      <c r="C7" s="415"/>
      <c r="D7" s="415"/>
      <c r="E7" s="416"/>
      <c r="F7" s="414" t="s">
        <v>91</v>
      </c>
      <c r="G7" s="415"/>
      <c r="H7" s="415"/>
      <c r="I7" s="415"/>
      <c r="J7" s="416"/>
      <c r="K7" s="408" t="s">
        <v>92</v>
      </c>
      <c r="L7" s="408"/>
      <c r="M7" s="408"/>
      <c r="N7" s="408"/>
      <c r="O7" s="414" t="s">
        <v>93</v>
      </c>
      <c r="P7" s="415"/>
      <c r="Q7" s="415"/>
      <c r="R7" s="415"/>
      <c r="S7" s="416"/>
      <c r="T7" s="414" t="s">
        <v>94</v>
      </c>
      <c r="U7" s="415"/>
      <c r="V7" s="415"/>
      <c r="W7" s="416"/>
      <c r="X7" s="414" t="s">
        <v>95</v>
      </c>
      <c r="Y7" s="415"/>
      <c r="Z7" s="415"/>
      <c r="AA7" s="416"/>
      <c r="AB7" s="414" t="s">
        <v>96</v>
      </c>
      <c r="AC7" s="415"/>
      <c r="AD7" s="415"/>
      <c r="AE7" s="415"/>
      <c r="AF7" s="416"/>
      <c r="AG7" s="414" t="s">
        <v>97</v>
      </c>
      <c r="AH7" s="415"/>
      <c r="AI7" s="415"/>
      <c r="AJ7" s="416"/>
      <c r="AK7" s="408" t="s">
        <v>98</v>
      </c>
      <c r="AL7" s="408"/>
      <c r="AM7" s="408"/>
      <c r="AN7" s="408"/>
      <c r="AO7" s="414" t="s">
        <v>99</v>
      </c>
      <c r="AP7" s="415"/>
      <c r="AQ7" s="415"/>
      <c r="AR7" s="415"/>
      <c r="AS7" s="416"/>
      <c r="AT7" s="414" t="s">
        <v>100</v>
      </c>
      <c r="AU7" s="415"/>
      <c r="AV7" s="415"/>
      <c r="AW7" s="416"/>
      <c r="AX7" s="408" t="s">
        <v>101</v>
      </c>
      <c r="AY7" s="408"/>
      <c r="AZ7" s="408"/>
      <c r="BA7" s="408"/>
      <c r="BB7" s="409" t="s">
        <v>89</v>
      </c>
      <c r="BC7" s="411" t="s">
        <v>102</v>
      </c>
      <c r="BD7" s="412"/>
      <c r="BE7" s="402" t="s">
        <v>103</v>
      </c>
      <c r="BF7" s="411" t="s">
        <v>104</v>
      </c>
      <c r="BG7" s="413"/>
      <c r="BH7" s="413"/>
      <c r="BI7" s="412"/>
      <c r="BJ7" s="398" t="s">
        <v>105</v>
      </c>
      <c r="BK7" s="398" t="s">
        <v>106</v>
      </c>
      <c r="BL7" s="400" t="s">
        <v>253</v>
      </c>
    </row>
    <row r="8" spans="1:64" ht="12.75">
      <c r="A8" s="418"/>
      <c r="B8" s="13">
        <v>1</v>
      </c>
      <c r="C8" s="13">
        <v>8</v>
      </c>
      <c r="D8" s="13">
        <v>15</v>
      </c>
      <c r="E8" s="13">
        <v>22</v>
      </c>
      <c r="F8" s="13">
        <v>29</v>
      </c>
      <c r="G8" s="13">
        <v>6</v>
      </c>
      <c r="H8" s="13">
        <v>13</v>
      </c>
      <c r="I8" s="13">
        <v>20</v>
      </c>
      <c r="J8" s="13">
        <v>27</v>
      </c>
      <c r="K8" s="13">
        <v>3</v>
      </c>
      <c r="L8" s="13">
        <v>10</v>
      </c>
      <c r="M8" s="13">
        <v>17</v>
      </c>
      <c r="N8" s="12">
        <v>24</v>
      </c>
      <c r="O8" s="13">
        <v>1</v>
      </c>
      <c r="P8" s="13">
        <v>8</v>
      </c>
      <c r="Q8" s="13">
        <v>15</v>
      </c>
      <c r="R8" s="13">
        <v>22</v>
      </c>
      <c r="S8" s="13">
        <v>29</v>
      </c>
      <c r="T8" s="12">
        <v>5</v>
      </c>
      <c r="U8" s="12">
        <v>12</v>
      </c>
      <c r="V8" s="12">
        <v>19</v>
      </c>
      <c r="W8" s="12">
        <v>26</v>
      </c>
      <c r="X8" s="12">
        <v>2</v>
      </c>
      <c r="Y8" s="12">
        <v>9</v>
      </c>
      <c r="Z8" s="12">
        <v>16</v>
      </c>
      <c r="AA8" s="12">
        <v>23</v>
      </c>
      <c r="AB8" s="12">
        <v>2</v>
      </c>
      <c r="AC8" s="12">
        <v>9</v>
      </c>
      <c r="AD8" s="12">
        <v>16</v>
      </c>
      <c r="AE8" s="13">
        <v>23</v>
      </c>
      <c r="AF8" s="13">
        <v>30</v>
      </c>
      <c r="AG8" s="12">
        <v>6</v>
      </c>
      <c r="AH8" s="12">
        <v>13</v>
      </c>
      <c r="AI8" s="12">
        <v>20</v>
      </c>
      <c r="AJ8" s="12">
        <v>27</v>
      </c>
      <c r="AK8" s="13">
        <v>4</v>
      </c>
      <c r="AL8" s="12">
        <v>11</v>
      </c>
      <c r="AM8" s="13">
        <v>18</v>
      </c>
      <c r="AN8" s="13">
        <v>25</v>
      </c>
      <c r="AO8" s="13">
        <v>1</v>
      </c>
      <c r="AP8" s="13">
        <v>8</v>
      </c>
      <c r="AQ8" s="13">
        <v>15</v>
      </c>
      <c r="AR8" s="13">
        <v>22</v>
      </c>
      <c r="AS8" s="13">
        <v>29</v>
      </c>
      <c r="AT8" s="13">
        <v>6</v>
      </c>
      <c r="AU8" s="13">
        <v>13</v>
      </c>
      <c r="AV8" s="13">
        <v>20</v>
      </c>
      <c r="AW8" s="13">
        <v>27</v>
      </c>
      <c r="AX8" s="13">
        <v>3</v>
      </c>
      <c r="AY8" s="13">
        <v>10</v>
      </c>
      <c r="AZ8" s="13">
        <v>17</v>
      </c>
      <c r="BA8" s="13">
        <v>24</v>
      </c>
      <c r="BB8" s="410"/>
      <c r="BC8" s="402" t="s">
        <v>107</v>
      </c>
      <c r="BD8" s="402" t="s">
        <v>108</v>
      </c>
      <c r="BE8" s="403"/>
      <c r="BF8" s="398" t="s">
        <v>109</v>
      </c>
      <c r="BG8" s="398" t="s">
        <v>110</v>
      </c>
      <c r="BH8" s="404" t="s">
        <v>111</v>
      </c>
      <c r="BI8" s="405"/>
      <c r="BJ8" s="399"/>
      <c r="BK8" s="399"/>
      <c r="BL8" s="401"/>
    </row>
    <row r="9" spans="1:64" ht="12.75">
      <c r="A9" s="419"/>
      <c r="B9" s="13">
        <v>7</v>
      </c>
      <c r="C9" s="13">
        <v>14</v>
      </c>
      <c r="D9" s="13">
        <v>21</v>
      </c>
      <c r="E9" s="13">
        <v>28</v>
      </c>
      <c r="F9" s="13">
        <v>5</v>
      </c>
      <c r="G9" s="13">
        <v>12</v>
      </c>
      <c r="H9" s="13">
        <v>19</v>
      </c>
      <c r="I9" s="13">
        <v>26</v>
      </c>
      <c r="J9" s="13">
        <v>2</v>
      </c>
      <c r="K9" s="13">
        <v>9</v>
      </c>
      <c r="L9" s="13">
        <v>16</v>
      </c>
      <c r="M9" s="13">
        <v>23</v>
      </c>
      <c r="N9" s="12">
        <v>30</v>
      </c>
      <c r="O9" s="13">
        <v>7</v>
      </c>
      <c r="P9" s="13">
        <v>14</v>
      </c>
      <c r="Q9" s="13">
        <v>21</v>
      </c>
      <c r="R9" s="13">
        <v>28</v>
      </c>
      <c r="S9" s="13">
        <v>4</v>
      </c>
      <c r="T9" s="12">
        <v>11</v>
      </c>
      <c r="U9" s="12">
        <v>18</v>
      </c>
      <c r="V9" s="12">
        <v>25</v>
      </c>
      <c r="W9" s="12">
        <v>1</v>
      </c>
      <c r="X9" s="12">
        <v>8</v>
      </c>
      <c r="Y9" s="12">
        <v>15</v>
      </c>
      <c r="Z9" s="12">
        <v>22</v>
      </c>
      <c r="AA9" s="12">
        <v>1</v>
      </c>
      <c r="AB9" s="12">
        <v>8</v>
      </c>
      <c r="AC9" s="12">
        <v>15</v>
      </c>
      <c r="AD9" s="12">
        <v>22</v>
      </c>
      <c r="AE9" s="13">
        <v>29</v>
      </c>
      <c r="AF9" s="13">
        <v>5</v>
      </c>
      <c r="AG9" s="12">
        <v>12</v>
      </c>
      <c r="AH9" s="12">
        <v>19</v>
      </c>
      <c r="AI9" s="12">
        <v>26</v>
      </c>
      <c r="AJ9" s="12">
        <v>3</v>
      </c>
      <c r="AK9" s="13">
        <v>10</v>
      </c>
      <c r="AL9" s="12">
        <v>17</v>
      </c>
      <c r="AM9" s="13">
        <v>24</v>
      </c>
      <c r="AN9" s="13">
        <v>31</v>
      </c>
      <c r="AO9" s="13">
        <v>7</v>
      </c>
      <c r="AP9" s="13">
        <v>14</v>
      </c>
      <c r="AQ9" s="13">
        <v>21</v>
      </c>
      <c r="AR9" s="13">
        <v>28</v>
      </c>
      <c r="AS9" s="13">
        <v>5</v>
      </c>
      <c r="AT9" s="13">
        <v>12</v>
      </c>
      <c r="AU9" s="13">
        <v>19</v>
      </c>
      <c r="AV9" s="13">
        <v>26</v>
      </c>
      <c r="AW9" s="13">
        <v>2</v>
      </c>
      <c r="AX9" s="13">
        <v>9</v>
      </c>
      <c r="AY9" s="13">
        <v>16</v>
      </c>
      <c r="AZ9" s="13">
        <v>23</v>
      </c>
      <c r="BA9" s="13">
        <v>31</v>
      </c>
      <c r="BB9" s="410"/>
      <c r="BC9" s="403"/>
      <c r="BD9" s="403"/>
      <c r="BE9" s="403"/>
      <c r="BF9" s="399"/>
      <c r="BG9" s="399"/>
      <c r="BH9" s="406"/>
      <c r="BI9" s="407"/>
      <c r="BJ9" s="399"/>
      <c r="BK9" s="399"/>
      <c r="BL9" s="401"/>
    </row>
    <row r="10" spans="1:64" ht="12.75">
      <c r="A10" s="15"/>
      <c r="B10" s="54">
        <v>1</v>
      </c>
      <c r="C10" s="16">
        <v>2</v>
      </c>
      <c r="D10" s="54">
        <v>3</v>
      </c>
      <c r="E10" s="16">
        <v>4</v>
      </c>
      <c r="F10" s="54">
        <v>5</v>
      </c>
      <c r="G10" s="16">
        <v>6</v>
      </c>
      <c r="H10" s="54">
        <v>7</v>
      </c>
      <c r="I10" s="16">
        <v>8</v>
      </c>
      <c r="J10" s="54">
        <v>9</v>
      </c>
      <c r="K10" s="16">
        <v>10</v>
      </c>
      <c r="L10" s="54">
        <v>11</v>
      </c>
      <c r="M10" s="16">
        <v>12</v>
      </c>
      <c r="N10" s="54">
        <v>13</v>
      </c>
      <c r="O10" s="16">
        <v>14</v>
      </c>
      <c r="P10" s="54">
        <v>15</v>
      </c>
      <c r="Q10" s="16">
        <v>16</v>
      </c>
      <c r="R10" s="54">
        <v>17</v>
      </c>
      <c r="S10" s="16">
        <v>18</v>
      </c>
      <c r="T10" s="54">
        <v>19</v>
      </c>
      <c r="U10" s="16">
        <v>20</v>
      </c>
      <c r="V10" s="54">
        <v>21</v>
      </c>
      <c r="W10" s="16">
        <v>22</v>
      </c>
      <c r="X10" s="54">
        <v>23</v>
      </c>
      <c r="Y10" s="16">
        <v>24</v>
      </c>
      <c r="Z10" s="54">
        <v>25</v>
      </c>
      <c r="AA10" s="16">
        <v>26</v>
      </c>
      <c r="AB10" s="54">
        <v>27</v>
      </c>
      <c r="AC10" s="16">
        <v>28</v>
      </c>
      <c r="AD10" s="54">
        <v>29</v>
      </c>
      <c r="AE10" s="16">
        <v>30</v>
      </c>
      <c r="AF10" s="54">
        <v>31</v>
      </c>
      <c r="AG10" s="16">
        <v>32</v>
      </c>
      <c r="AH10" s="54">
        <v>33</v>
      </c>
      <c r="AI10" s="16">
        <v>34</v>
      </c>
      <c r="AJ10" s="54">
        <v>35</v>
      </c>
      <c r="AK10" s="16">
        <v>36</v>
      </c>
      <c r="AL10" s="54">
        <v>37</v>
      </c>
      <c r="AM10" s="16">
        <v>38</v>
      </c>
      <c r="AN10" s="54">
        <v>39</v>
      </c>
      <c r="AO10" s="55">
        <v>40</v>
      </c>
      <c r="AP10" s="56">
        <v>41</v>
      </c>
      <c r="AQ10" s="55">
        <v>42</v>
      </c>
      <c r="AR10" s="56">
        <v>43</v>
      </c>
      <c r="AS10" s="55">
        <v>44</v>
      </c>
      <c r="AT10" s="56">
        <v>45</v>
      </c>
      <c r="AU10" s="16">
        <v>46</v>
      </c>
      <c r="AV10" s="54">
        <v>47</v>
      </c>
      <c r="AW10" s="16">
        <v>48</v>
      </c>
      <c r="AX10" s="54">
        <v>49</v>
      </c>
      <c r="AY10" s="16">
        <v>50</v>
      </c>
      <c r="AZ10" s="54">
        <v>51</v>
      </c>
      <c r="BA10" s="16">
        <v>52</v>
      </c>
      <c r="BB10" s="410"/>
      <c r="BC10" s="403"/>
      <c r="BD10" s="403"/>
      <c r="BE10" s="403"/>
      <c r="BF10" s="399"/>
      <c r="BG10" s="399"/>
      <c r="BH10" s="406"/>
      <c r="BI10" s="407"/>
      <c r="BJ10" s="399"/>
      <c r="BK10" s="399"/>
      <c r="BL10" s="401"/>
    </row>
    <row r="11" spans="1:64" ht="12.75">
      <c r="A11" s="51">
        <v>1</v>
      </c>
      <c r="B11" s="18"/>
      <c r="C11" s="17"/>
      <c r="D11" s="18"/>
      <c r="E11" s="17"/>
      <c r="F11" s="18"/>
      <c r="G11" s="17"/>
      <c r="H11" s="18"/>
      <c r="I11" s="17"/>
      <c r="J11" s="18"/>
      <c r="K11" s="17"/>
      <c r="L11" s="18">
        <v>17</v>
      </c>
      <c r="M11" s="17"/>
      <c r="N11" s="18"/>
      <c r="O11" s="17"/>
      <c r="P11" s="18"/>
      <c r="Q11" s="17"/>
      <c r="R11" s="18"/>
      <c r="S11" s="33" t="s">
        <v>123</v>
      </c>
      <c r="T11" s="33" t="s">
        <v>123</v>
      </c>
      <c r="U11" s="17"/>
      <c r="V11" s="18"/>
      <c r="W11" s="17"/>
      <c r="X11" s="18"/>
      <c r="Y11" s="17"/>
      <c r="Z11" s="18"/>
      <c r="AA11" s="17">
        <v>22</v>
      </c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21" t="s">
        <v>115</v>
      </c>
      <c r="AR11" s="21" t="s">
        <v>115</v>
      </c>
      <c r="AS11" s="33" t="s">
        <v>123</v>
      </c>
      <c r="AT11" s="33" t="s">
        <v>123</v>
      </c>
      <c r="AU11" s="33" t="s">
        <v>123</v>
      </c>
      <c r="AV11" s="33" t="s">
        <v>123</v>
      </c>
      <c r="AW11" s="33" t="s">
        <v>123</v>
      </c>
      <c r="AX11" s="33" t="s">
        <v>123</v>
      </c>
      <c r="AY11" s="33" t="s">
        <v>123</v>
      </c>
      <c r="AZ11" s="33" t="s">
        <v>123</v>
      </c>
      <c r="BA11" s="33" t="s">
        <v>123</v>
      </c>
      <c r="BB11" s="21">
        <v>1</v>
      </c>
      <c r="BC11" s="22">
        <v>39</v>
      </c>
      <c r="BD11" s="22">
        <v>1404</v>
      </c>
      <c r="BE11" s="22">
        <v>72</v>
      </c>
      <c r="BF11" s="22"/>
      <c r="BG11" s="22"/>
      <c r="BH11" s="394"/>
      <c r="BI11" s="394"/>
      <c r="BJ11" s="22"/>
      <c r="BK11" s="22">
        <v>11</v>
      </c>
      <c r="BL11" s="21">
        <f>SUM(BD11:BJ11)</f>
        <v>1476</v>
      </c>
    </row>
    <row r="12" spans="1:64" ht="12.75">
      <c r="A12" s="52">
        <v>2</v>
      </c>
      <c r="B12" s="20"/>
      <c r="C12" s="21"/>
      <c r="D12" s="21"/>
      <c r="E12" s="21"/>
      <c r="F12" s="21"/>
      <c r="G12" s="21"/>
      <c r="H12" s="24"/>
      <c r="I12" s="24"/>
      <c r="J12" s="24"/>
      <c r="K12" s="21"/>
      <c r="L12" s="21">
        <v>16</v>
      </c>
      <c r="M12" s="21"/>
      <c r="N12" s="24"/>
      <c r="O12" s="21"/>
      <c r="P12" s="21"/>
      <c r="Q12" s="21"/>
      <c r="R12" s="21" t="s">
        <v>115</v>
      </c>
      <c r="S12" s="33" t="s">
        <v>123</v>
      </c>
      <c r="T12" s="33" t="s">
        <v>123</v>
      </c>
      <c r="U12" s="21"/>
      <c r="V12" s="21"/>
      <c r="W12" s="21"/>
      <c r="X12" s="21"/>
      <c r="Y12" s="21"/>
      <c r="Z12" s="21"/>
      <c r="AA12" s="21">
        <v>21</v>
      </c>
      <c r="AB12" s="21"/>
      <c r="AC12" s="21"/>
      <c r="AD12" s="21"/>
      <c r="AE12" s="21"/>
      <c r="AF12" s="21"/>
      <c r="AG12" s="24"/>
      <c r="AH12" s="24"/>
      <c r="AI12" s="21"/>
      <c r="AJ12" s="21"/>
      <c r="AK12" s="22"/>
      <c r="AL12" s="22"/>
      <c r="AM12" s="22"/>
      <c r="AN12" s="22"/>
      <c r="AO12" s="22"/>
      <c r="AP12" s="34" t="s">
        <v>124</v>
      </c>
      <c r="AQ12" s="34" t="s">
        <v>124</v>
      </c>
      <c r="AR12" s="21" t="s">
        <v>115</v>
      </c>
      <c r="AS12" s="33" t="s">
        <v>123</v>
      </c>
      <c r="AT12" s="33" t="s">
        <v>123</v>
      </c>
      <c r="AU12" s="33" t="s">
        <v>123</v>
      </c>
      <c r="AV12" s="33" t="s">
        <v>123</v>
      </c>
      <c r="AW12" s="33" t="s">
        <v>123</v>
      </c>
      <c r="AX12" s="33" t="s">
        <v>123</v>
      </c>
      <c r="AY12" s="33" t="s">
        <v>123</v>
      </c>
      <c r="AZ12" s="33" t="s">
        <v>123</v>
      </c>
      <c r="BA12" s="33" t="s">
        <v>123</v>
      </c>
      <c r="BB12" s="21">
        <v>2</v>
      </c>
      <c r="BC12" s="22">
        <v>37</v>
      </c>
      <c r="BD12" s="22">
        <v>1332</v>
      </c>
      <c r="BE12" s="22">
        <v>72</v>
      </c>
      <c r="BF12" s="22">
        <v>72</v>
      </c>
      <c r="BG12" s="22"/>
      <c r="BH12" s="395"/>
      <c r="BI12" s="396"/>
      <c r="BJ12" s="23"/>
      <c r="BK12" s="22">
        <v>11</v>
      </c>
      <c r="BL12" s="21">
        <f>SUM(BD12:BJ12)</f>
        <v>1476</v>
      </c>
    </row>
    <row r="13" spans="1:64" ht="12.75">
      <c r="A13" s="52">
        <v>3</v>
      </c>
      <c r="B13" s="35"/>
      <c r="C13" s="21"/>
      <c r="D13" s="21"/>
      <c r="E13" s="21"/>
      <c r="F13" s="21"/>
      <c r="G13" s="24"/>
      <c r="H13" s="24"/>
      <c r="I13" s="21"/>
      <c r="J13" s="21"/>
      <c r="K13" s="21"/>
      <c r="L13" s="21"/>
      <c r="M13" s="21">
        <v>15</v>
      </c>
      <c r="N13" s="21"/>
      <c r="O13" s="22"/>
      <c r="P13" s="34"/>
      <c r="Q13" s="34" t="s">
        <v>124</v>
      </c>
      <c r="R13" s="34" t="s">
        <v>124</v>
      </c>
      <c r="S13" s="33" t="s">
        <v>123</v>
      </c>
      <c r="T13" s="33" t="s">
        <v>123</v>
      </c>
      <c r="U13" s="21"/>
      <c r="V13" s="21"/>
      <c r="W13" s="21"/>
      <c r="X13" s="21"/>
      <c r="Y13" s="21"/>
      <c r="Z13" s="21"/>
      <c r="AA13" s="21"/>
      <c r="AB13" s="21">
        <v>15</v>
      </c>
      <c r="AC13" s="21"/>
      <c r="AD13" s="21"/>
      <c r="AE13" s="21"/>
      <c r="AF13" s="21"/>
      <c r="AG13" s="21"/>
      <c r="AH13" s="21"/>
      <c r="AI13" s="14"/>
      <c r="AJ13" s="34" t="s">
        <v>124</v>
      </c>
      <c r="AK13" s="34" t="s">
        <v>124</v>
      </c>
      <c r="AL13" s="34" t="s">
        <v>124</v>
      </c>
      <c r="AM13" s="34" t="s">
        <v>124</v>
      </c>
      <c r="AN13" s="34" t="s">
        <v>115</v>
      </c>
      <c r="AO13" s="25" t="s">
        <v>125</v>
      </c>
      <c r="AP13" s="25" t="s">
        <v>125</v>
      </c>
      <c r="AQ13" s="25" t="s">
        <v>125</v>
      </c>
      <c r="AR13" s="25" t="s">
        <v>125</v>
      </c>
      <c r="AS13" s="33" t="s">
        <v>123</v>
      </c>
      <c r="AT13" s="33" t="s">
        <v>123</v>
      </c>
      <c r="AU13" s="33" t="s">
        <v>123</v>
      </c>
      <c r="AV13" s="33" t="s">
        <v>123</v>
      </c>
      <c r="AW13" s="33" t="s">
        <v>123</v>
      </c>
      <c r="AX13" s="33" t="s">
        <v>123</v>
      </c>
      <c r="AY13" s="33" t="s">
        <v>123</v>
      </c>
      <c r="AZ13" s="33" t="s">
        <v>123</v>
      </c>
      <c r="BA13" s="33" t="s">
        <v>123</v>
      </c>
      <c r="BB13" s="21">
        <v>3</v>
      </c>
      <c r="BC13" s="22">
        <v>30</v>
      </c>
      <c r="BD13" s="22">
        <v>1080</v>
      </c>
      <c r="BE13" s="22">
        <v>36</v>
      </c>
      <c r="BF13" s="22">
        <v>216</v>
      </c>
      <c r="BG13" s="22">
        <v>144</v>
      </c>
      <c r="BH13" s="395"/>
      <c r="BI13" s="396"/>
      <c r="BJ13" s="23"/>
      <c r="BK13" s="22">
        <v>11</v>
      </c>
      <c r="BL13" s="21">
        <f>SUM(BD13:BJ13)</f>
        <v>1476</v>
      </c>
    </row>
    <row r="14" spans="1:64" ht="12.75">
      <c r="A14" s="52">
        <v>4</v>
      </c>
      <c r="B14" s="25" t="s">
        <v>125</v>
      </c>
      <c r="C14" s="25" t="s">
        <v>125</v>
      </c>
      <c r="D14" s="25" t="s">
        <v>125</v>
      </c>
      <c r="E14" s="25" t="s">
        <v>125</v>
      </c>
      <c r="F14" s="25" t="s">
        <v>125</v>
      </c>
      <c r="G14" s="25" t="s">
        <v>125</v>
      </c>
      <c r="H14" s="25" t="s">
        <v>125</v>
      </c>
      <c r="I14" s="25" t="s">
        <v>125</v>
      </c>
      <c r="J14" s="25" t="s">
        <v>125</v>
      </c>
      <c r="K14" s="25" t="s">
        <v>125</v>
      </c>
      <c r="L14" s="25" t="s">
        <v>125</v>
      </c>
      <c r="M14" s="21"/>
      <c r="N14" s="21">
        <v>6</v>
      </c>
      <c r="O14" s="21"/>
      <c r="P14" s="21"/>
      <c r="Q14" s="21"/>
      <c r="R14" s="21"/>
      <c r="S14" s="33" t="s">
        <v>123</v>
      </c>
      <c r="T14" s="33" t="s">
        <v>123</v>
      </c>
      <c r="U14" s="21"/>
      <c r="V14" s="21"/>
      <c r="W14" s="21"/>
      <c r="X14" s="21"/>
      <c r="Y14" s="21"/>
      <c r="Z14" s="21"/>
      <c r="AA14" s="21"/>
      <c r="AB14" s="21"/>
      <c r="AC14" s="21">
        <v>13</v>
      </c>
      <c r="AD14" s="21"/>
      <c r="AE14" s="26"/>
      <c r="AF14" s="26"/>
      <c r="AG14" s="21"/>
      <c r="AH14" s="21" t="s">
        <v>115</v>
      </c>
      <c r="AI14" s="25" t="s">
        <v>126</v>
      </c>
      <c r="AJ14" s="25" t="s">
        <v>126</v>
      </c>
      <c r="AK14" s="25" t="s">
        <v>126</v>
      </c>
      <c r="AL14" s="25" t="s">
        <v>126</v>
      </c>
      <c r="AM14" s="19" t="s">
        <v>127</v>
      </c>
      <c r="AN14" s="19" t="s">
        <v>127</v>
      </c>
      <c r="AO14" s="19" t="s">
        <v>127</v>
      </c>
      <c r="AP14" s="19" t="s">
        <v>127</v>
      </c>
      <c r="AQ14" s="19" t="s">
        <v>244</v>
      </c>
      <c r="AR14" s="19" t="s">
        <v>128</v>
      </c>
      <c r="AS14" s="21"/>
      <c r="AT14" s="21"/>
      <c r="AU14" s="21"/>
      <c r="AV14" s="21"/>
      <c r="AW14" s="21"/>
      <c r="AX14" s="21"/>
      <c r="AY14" s="21"/>
      <c r="AZ14" s="21"/>
      <c r="BA14" s="21"/>
      <c r="BB14" s="21">
        <v>4</v>
      </c>
      <c r="BC14" s="22">
        <v>19</v>
      </c>
      <c r="BD14" s="22">
        <v>684</v>
      </c>
      <c r="BE14" s="22">
        <v>36</v>
      </c>
      <c r="BF14" s="22"/>
      <c r="BG14" s="22">
        <v>396</v>
      </c>
      <c r="BH14" s="395">
        <v>144</v>
      </c>
      <c r="BI14" s="396"/>
      <c r="BJ14" s="23">
        <v>216</v>
      </c>
      <c r="BK14" s="22">
        <v>2</v>
      </c>
      <c r="BL14" s="21">
        <f>SUM(BD14:BJ14)</f>
        <v>1476</v>
      </c>
    </row>
    <row r="15" spans="1:64" ht="12.75">
      <c r="A15" s="53"/>
      <c r="BA15" s="397" t="s">
        <v>112</v>
      </c>
      <c r="BB15" s="397"/>
      <c r="BC15" s="22">
        <f>SUM(BC11:BC14)</f>
        <v>125</v>
      </c>
      <c r="BD15" s="22">
        <f>SUM(BD11:BD14)</f>
        <v>4500</v>
      </c>
      <c r="BE15" s="22">
        <f>SUM(BE11:BE14)</f>
        <v>216</v>
      </c>
      <c r="BF15" s="22">
        <f>SUM(BF12:BF13)</f>
        <v>288</v>
      </c>
      <c r="BG15" s="22">
        <f>SUM(BG12:BG14)</f>
        <v>540</v>
      </c>
      <c r="BH15" s="395">
        <f>SUM(BH12:BH14)</f>
        <v>144</v>
      </c>
      <c r="BI15" s="396"/>
      <c r="BJ15" s="23">
        <v>216</v>
      </c>
      <c r="BK15" s="22">
        <f>SUM(BK11:BK14)</f>
        <v>35</v>
      </c>
      <c r="BL15" s="22">
        <f>SUM(BL11:BL14)</f>
        <v>5904</v>
      </c>
    </row>
    <row r="16" spans="10:45" ht="12.75">
      <c r="J16" s="27"/>
      <c r="L16" s="28"/>
      <c r="M16" s="28"/>
      <c r="N16" s="28"/>
      <c r="O16" s="28"/>
      <c r="P16" s="28"/>
      <c r="Q16" s="28"/>
      <c r="R16" s="28"/>
      <c r="S16" s="28"/>
      <c r="T16" s="28"/>
      <c r="U16" s="28"/>
      <c r="W16" s="11" t="s">
        <v>27</v>
      </c>
      <c r="AG16" s="28"/>
      <c r="AS16" s="28"/>
    </row>
    <row r="17" spans="10:45" ht="12.75">
      <c r="J17" s="27"/>
      <c r="L17" s="28"/>
      <c r="M17" s="28"/>
      <c r="N17" s="28"/>
      <c r="O17" s="28"/>
      <c r="P17" s="28"/>
      <c r="Q17" s="28"/>
      <c r="R17" s="28"/>
      <c r="S17" s="28"/>
      <c r="T17" s="28"/>
      <c r="U17" s="28"/>
      <c r="AG17" s="28"/>
      <c r="AS17" s="28"/>
    </row>
    <row r="18" spans="10:50" ht="12.75">
      <c r="J18" s="27"/>
      <c r="L18" s="28"/>
      <c r="M18" s="28"/>
      <c r="N18" s="28"/>
      <c r="O18" s="28"/>
      <c r="P18" s="28"/>
      <c r="Q18" s="28"/>
      <c r="R18" s="28"/>
      <c r="S18" s="28"/>
      <c r="T18" s="28"/>
      <c r="U18" s="28"/>
      <c r="AG18" s="28"/>
      <c r="AS18" s="28"/>
      <c r="AX18" s="11" t="s">
        <v>200</v>
      </c>
    </row>
    <row r="19" spans="10:45" ht="12.75">
      <c r="J19" s="27"/>
      <c r="L19" s="28"/>
      <c r="M19" s="28"/>
      <c r="N19" s="28"/>
      <c r="O19" s="28"/>
      <c r="P19" s="28"/>
      <c r="Q19" s="28"/>
      <c r="R19" s="28"/>
      <c r="S19" s="28"/>
      <c r="T19" s="28"/>
      <c r="U19" s="28"/>
      <c r="AG19" s="28"/>
      <c r="AS19" s="28"/>
    </row>
    <row r="20" spans="10:45" ht="12.75">
      <c r="J20" s="27"/>
      <c r="L20" s="28"/>
      <c r="M20" s="28"/>
      <c r="N20" s="28"/>
      <c r="O20" s="28"/>
      <c r="P20" s="28"/>
      <c r="Q20" s="28"/>
      <c r="R20" s="28"/>
      <c r="S20" s="28"/>
      <c r="T20" s="28"/>
      <c r="U20" s="28"/>
      <c r="AG20" s="28"/>
      <c r="AS20" s="28"/>
    </row>
    <row r="21" spans="8:45" ht="12.75">
      <c r="H21" s="11" t="s">
        <v>245</v>
      </c>
      <c r="J21" s="27"/>
      <c r="L21" s="28"/>
      <c r="M21" s="28"/>
      <c r="N21" s="28"/>
      <c r="O21" s="28"/>
      <c r="P21" s="28"/>
      <c r="Q21" s="28"/>
      <c r="R21" s="28"/>
      <c r="S21" s="28"/>
      <c r="T21" s="28"/>
      <c r="U21" s="28"/>
      <c r="AG21" s="28"/>
      <c r="AH21" s="11" t="s">
        <v>246</v>
      </c>
      <c r="AO21" s="11" t="s">
        <v>27</v>
      </c>
      <c r="AS21" s="28"/>
    </row>
    <row r="22" spans="8:46" ht="12.75">
      <c r="H22" s="11" t="s">
        <v>247</v>
      </c>
      <c r="J22" s="27"/>
      <c r="L22" s="28"/>
      <c r="M22" s="28"/>
      <c r="N22" s="28"/>
      <c r="O22" s="28"/>
      <c r="P22" s="28"/>
      <c r="Q22" s="28"/>
      <c r="R22" s="28"/>
      <c r="S22" s="28"/>
      <c r="T22" s="28"/>
      <c r="U22" s="28"/>
      <c r="AG22" s="28"/>
      <c r="AH22" s="11" t="s">
        <v>248</v>
      </c>
      <c r="AQ22" s="11" t="s">
        <v>27</v>
      </c>
      <c r="AR22" s="11" t="s">
        <v>27</v>
      </c>
      <c r="AS22" s="28"/>
      <c r="AT22" s="11" t="s">
        <v>27</v>
      </c>
    </row>
    <row r="23" spans="8:66" ht="12.75">
      <c r="H23" s="11" t="s">
        <v>249</v>
      </c>
      <c r="J23" s="27"/>
      <c r="L23" s="28"/>
      <c r="M23" s="28"/>
      <c r="N23" s="28"/>
      <c r="O23" s="28"/>
      <c r="P23" s="28"/>
      <c r="Q23" s="28"/>
      <c r="R23" s="28"/>
      <c r="S23" s="28"/>
      <c r="T23" s="28"/>
      <c r="U23" s="28"/>
      <c r="AG23" s="28"/>
      <c r="AH23" s="11" t="s">
        <v>250</v>
      </c>
      <c r="AS23" s="28"/>
      <c r="BN23" s="11" t="s">
        <v>27</v>
      </c>
    </row>
    <row r="24" spans="10:48" ht="12.75">
      <c r="J24" s="27"/>
      <c r="L24" s="28"/>
      <c r="M24" s="28"/>
      <c r="N24" s="28"/>
      <c r="O24" s="28"/>
      <c r="P24" s="28"/>
      <c r="Q24" s="28"/>
      <c r="R24" s="28"/>
      <c r="S24" s="28"/>
      <c r="T24" s="28"/>
      <c r="U24" s="28"/>
      <c r="AG24" s="28"/>
      <c r="AH24" s="11" t="s">
        <v>252</v>
      </c>
      <c r="AS24" s="28"/>
      <c r="AV24" s="11" t="s">
        <v>27</v>
      </c>
    </row>
    <row r="25" spans="10:45" ht="12.75">
      <c r="J25" s="27"/>
      <c r="L25" s="28"/>
      <c r="M25" s="28"/>
      <c r="N25" s="28"/>
      <c r="O25" s="28"/>
      <c r="P25" s="28"/>
      <c r="Q25" s="28"/>
      <c r="R25" s="28"/>
      <c r="S25" s="28"/>
      <c r="T25" s="28"/>
      <c r="U25" s="28"/>
      <c r="AG25" s="28"/>
      <c r="AH25" s="11" t="s">
        <v>251</v>
      </c>
      <c r="AS25" s="28"/>
    </row>
    <row r="26" spans="10:45" ht="12.75">
      <c r="J26" s="27"/>
      <c r="L26" s="28"/>
      <c r="M26" s="28"/>
      <c r="N26" s="28"/>
      <c r="O26" s="28"/>
      <c r="P26" s="28"/>
      <c r="Q26" s="28"/>
      <c r="R26" s="28"/>
      <c r="S26" s="28"/>
      <c r="T26" s="28"/>
      <c r="U26" s="28"/>
      <c r="AG26" s="28"/>
      <c r="AS26" s="28"/>
    </row>
    <row r="27" spans="10:45" ht="12.75">
      <c r="J27" s="27"/>
      <c r="L27" s="28"/>
      <c r="M27" s="28"/>
      <c r="N27" s="28"/>
      <c r="O27" s="28"/>
      <c r="P27" s="28"/>
      <c r="Q27" s="28"/>
      <c r="R27" s="28"/>
      <c r="S27" s="28"/>
      <c r="T27" s="28"/>
      <c r="U27" s="28"/>
      <c r="AG27" s="28"/>
      <c r="AS27" s="28"/>
    </row>
    <row r="28" spans="10:59" ht="12.75">
      <c r="J28" s="27"/>
      <c r="L28" s="28"/>
      <c r="M28" s="28"/>
      <c r="N28" s="28"/>
      <c r="O28" s="28"/>
      <c r="P28" s="28"/>
      <c r="Q28" s="28"/>
      <c r="R28" s="28"/>
      <c r="S28" s="28"/>
      <c r="T28" s="28"/>
      <c r="U28" s="28"/>
      <c r="AG28" s="28"/>
      <c r="AS28" s="28"/>
      <c r="BG28" s="11" t="s">
        <v>27</v>
      </c>
    </row>
    <row r="29" spans="10:45" ht="12.75">
      <c r="J29" s="27"/>
      <c r="L29" s="28"/>
      <c r="M29" s="28"/>
      <c r="N29" s="28"/>
      <c r="O29" s="28"/>
      <c r="P29" s="28"/>
      <c r="Q29" s="28"/>
      <c r="R29" s="28"/>
      <c r="S29" s="28"/>
      <c r="T29" s="28"/>
      <c r="U29" s="28"/>
      <c r="AG29" s="28"/>
      <c r="AS29" s="28"/>
    </row>
    <row r="43" ht="12.75">
      <c r="AR43" s="11" t="s">
        <v>27</v>
      </c>
    </row>
    <row r="44" ht="12.75">
      <c r="P44" s="11" t="s">
        <v>255</v>
      </c>
    </row>
  </sheetData>
  <sheetProtection/>
  <mergeCells count="31">
    <mergeCell ref="A7:A9"/>
    <mergeCell ref="B7:E7"/>
    <mergeCell ref="F7:J7"/>
    <mergeCell ref="K7:N7"/>
    <mergeCell ref="O7:S7"/>
    <mergeCell ref="T7:W7"/>
    <mergeCell ref="X7:AA7"/>
    <mergeCell ref="AB7:AF7"/>
    <mergeCell ref="AG7:AJ7"/>
    <mergeCell ref="AK7:AN7"/>
    <mergeCell ref="AO7:AS7"/>
    <mergeCell ref="AT7:AW7"/>
    <mergeCell ref="AX7:BA7"/>
    <mergeCell ref="BB7:BB10"/>
    <mergeCell ref="BC7:BD7"/>
    <mergeCell ref="BE7:BE10"/>
    <mergeCell ref="BF7:BI7"/>
    <mergeCell ref="BJ7:BJ10"/>
    <mergeCell ref="BK7:BK10"/>
    <mergeCell ref="BL7:BL10"/>
    <mergeCell ref="BC8:BC10"/>
    <mergeCell ref="BD8:BD10"/>
    <mergeCell ref="BF8:BF10"/>
    <mergeCell ref="BG8:BG10"/>
    <mergeCell ref="BH8:BI10"/>
    <mergeCell ref="BH11:BI11"/>
    <mergeCell ref="BH12:BI12"/>
    <mergeCell ref="BH13:BI13"/>
    <mergeCell ref="BH14:BI14"/>
    <mergeCell ref="BA15:BB15"/>
    <mergeCell ref="BH15:BI15"/>
  </mergeCells>
  <printOptions/>
  <pageMargins left="0.19" right="0.21" top="1" bottom="1" header="0.5" footer="0.5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75"/>
  <sheetViews>
    <sheetView tabSelected="1" zoomScale="50" zoomScaleNormal="50" zoomScalePageLayoutView="0" workbookViewId="0" topLeftCell="A1">
      <selection activeCell="AX68" sqref="AX68"/>
    </sheetView>
  </sheetViews>
  <sheetFormatPr defaultColWidth="9.00390625" defaultRowHeight="12.75"/>
  <cols>
    <col min="1" max="1" width="10.75390625" style="109" customWidth="1"/>
    <col min="2" max="2" width="33.375" style="104" customWidth="1"/>
    <col min="3" max="19" width="3.75390625" style="83" customWidth="1"/>
    <col min="20" max="20" width="3.75390625" style="120" customWidth="1"/>
    <col min="21" max="44" width="3.75390625" style="83" customWidth="1"/>
    <col min="45" max="45" width="3.75390625" style="120" customWidth="1"/>
    <col min="46" max="47" width="3.75390625" style="83" customWidth="1"/>
    <col min="48" max="48" width="5.75390625" style="120" customWidth="1"/>
    <col min="49" max="16384" width="9.125" style="83" customWidth="1"/>
  </cols>
  <sheetData>
    <row r="1" spans="1:48" s="38" customFormat="1" ht="15.75">
      <c r="A1" s="330" t="s">
        <v>339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</row>
    <row r="3" spans="1:48" ht="21" customHeight="1">
      <c r="A3" s="56" t="s">
        <v>18</v>
      </c>
      <c r="B3" s="93" t="s">
        <v>289</v>
      </c>
      <c r="C3" s="426" t="s">
        <v>291</v>
      </c>
      <c r="D3" s="427"/>
      <c r="E3" s="427"/>
      <c r="F3" s="428"/>
      <c r="G3" s="426" t="s">
        <v>296</v>
      </c>
      <c r="H3" s="427"/>
      <c r="I3" s="427"/>
      <c r="J3" s="427"/>
      <c r="K3" s="428"/>
      <c r="L3" s="421" t="s">
        <v>307</v>
      </c>
      <c r="M3" s="422"/>
      <c r="N3" s="422"/>
      <c r="O3" s="423"/>
      <c r="P3" s="426" t="s">
        <v>316</v>
      </c>
      <c r="Q3" s="427"/>
      <c r="R3" s="427"/>
      <c r="S3" s="428"/>
      <c r="T3" s="220"/>
      <c r="U3" s="421" t="s">
        <v>321</v>
      </c>
      <c r="V3" s="422"/>
      <c r="W3" s="422"/>
      <c r="X3" s="422"/>
      <c r="Y3" s="423"/>
      <c r="Z3" s="421" t="s">
        <v>327</v>
      </c>
      <c r="AA3" s="422"/>
      <c r="AB3" s="422"/>
      <c r="AC3" s="423"/>
      <c r="AD3" s="421" t="s">
        <v>328</v>
      </c>
      <c r="AE3" s="422"/>
      <c r="AF3" s="422"/>
      <c r="AG3" s="423"/>
      <c r="AH3" s="421" t="s">
        <v>329</v>
      </c>
      <c r="AI3" s="422"/>
      <c r="AJ3" s="422"/>
      <c r="AK3" s="423"/>
      <c r="AL3" s="421" t="s">
        <v>330</v>
      </c>
      <c r="AM3" s="422"/>
      <c r="AN3" s="422"/>
      <c r="AO3" s="422"/>
      <c r="AP3" s="423"/>
      <c r="AQ3" s="421" t="s">
        <v>332</v>
      </c>
      <c r="AR3" s="422"/>
      <c r="AS3" s="422"/>
      <c r="AT3" s="422"/>
      <c r="AU3" s="423"/>
      <c r="AV3" s="82" t="s">
        <v>265</v>
      </c>
    </row>
    <row r="4" spans="1:48" s="91" customFormat="1" ht="12.75">
      <c r="A4" s="105"/>
      <c r="B4" s="94"/>
      <c r="C4" s="86">
        <v>1</v>
      </c>
      <c r="D4" s="86">
        <v>8</v>
      </c>
      <c r="E4" s="86">
        <v>15</v>
      </c>
      <c r="F4" s="86">
        <v>22</v>
      </c>
      <c r="G4" s="86" t="s">
        <v>297</v>
      </c>
      <c r="H4" s="86" t="s">
        <v>299</v>
      </c>
      <c r="I4" s="86" t="s">
        <v>301</v>
      </c>
      <c r="J4" s="86" t="s">
        <v>303</v>
      </c>
      <c r="K4" s="87" t="s">
        <v>305</v>
      </c>
      <c r="L4" s="87" t="s">
        <v>308</v>
      </c>
      <c r="M4" s="87" t="s">
        <v>310</v>
      </c>
      <c r="N4" s="87" t="s">
        <v>312</v>
      </c>
      <c r="O4" s="87" t="s">
        <v>314</v>
      </c>
      <c r="P4" s="86" t="s">
        <v>317</v>
      </c>
      <c r="Q4" s="86" t="s">
        <v>318</v>
      </c>
      <c r="R4" s="86" t="s">
        <v>319</v>
      </c>
      <c r="S4" s="87" t="s">
        <v>320</v>
      </c>
      <c r="T4" s="221"/>
      <c r="U4" s="87" t="s">
        <v>297</v>
      </c>
      <c r="V4" s="87" t="s">
        <v>298</v>
      </c>
      <c r="W4" s="87" t="s">
        <v>300</v>
      </c>
      <c r="X4" s="87" t="s">
        <v>302</v>
      </c>
      <c r="Y4" s="87" t="s">
        <v>304</v>
      </c>
      <c r="Z4" s="87" t="s">
        <v>306</v>
      </c>
      <c r="AA4" s="87" t="s">
        <v>309</v>
      </c>
      <c r="AB4" s="87" t="s">
        <v>311</v>
      </c>
      <c r="AC4" s="87" t="s">
        <v>313</v>
      </c>
      <c r="AD4" s="86" t="s">
        <v>306</v>
      </c>
      <c r="AE4" s="86" t="s">
        <v>309</v>
      </c>
      <c r="AF4" s="86" t="s">
        <v>311</v>
      </c>
      <c r="AG4" s="86" t="s">
        <v>313</v>
      </c>
      <c r="AH4" s="86" t="s">
        <v>315</v>
      </c>
      <c r="AI4" s="86" t="s">
        <v>299</v>
      </c>
      <c r="AJ4" s="86" t="s">
        <v>301</v>
      </c>
      <c r="AK4" s="86" t="s">
        <v>303</v>
      </c>
      <c r="AL4" s="86" t="s">
        <v>305</v>
      </c>
      <c r="AM4" s="86" t="s">
        <v>322</v>
      </c>
      <c r="AN4" s="86" t="s">
        <v>323</v>
      </c>
      <c r="AO4" s="86" t="s">
        <v>324</v>
      </c>
      <c r="AP4" s="86" t="s">
        <v>325</v>
      </c>
      <c r="AQ4" s="86" t="s">
        <v>317</v>
      </c>
      <c r="AR4" s="86" t="s">
        <v>318</v>
      </c>
      <c r="AS4" s="90"/>
      <c r="AT4" s="86" t="s">
        <v>319</v>
      </c>
      <c r="AU4" s="86" t="s">
        <v>325</v>
      </c>
      <c r="AV4" s="90"/>
    </row>
    <row r="5" spans="1:51" s="92" customFormat="1" ht="12">
      <c r="A5" s="424"/>
      <c r="B5" s="425"/>
      <c r="C5" s="88" t="s">
        <v>292</v>
      </c>
      <c r="D5" s="88" t="s">
        <v>293</v>
      </c>
      <c r="E5" s="88" t="s">
        <v>294</v>
      </c>
      <c r="F5" s="88" t="s">
        <v>295</v>
      </c>
      <c r="G5" s="88" t="s">
        <v>298</v>
      </c>
      <c r="H5" s="88" t="s">
        <v>300</v>
      </c>
      <c r="I5" s="88" t="s">
        <v>302</v>
      </c>
      <c r="J5" s="89" t="s">
        <v>304</v>
      </c>
      <c r="K5" s="89" t="s">
        <v>306</v>
      </c>
      <c r="L5" s="89" t="s">
        <v>309</v>
      </c>
      <c r="M5" s="89" t="s">
        <v>311</v>
      </c>
      <c r="N5" s="88" t="s">
        <v>313</v>
      </c>
      <c r="O5" s="89" t="s">
        <v>315</v>
      </c>
      <c r="P5" s="89" t="s">
        <v>292</v>
      </c>
      <c r="Q5" s="89" t="s">
        <v>293</v>
      </c>
      <c r="R5" s="89" t="s">
        <v>294</v>
      </c>
      <c r="S5" s="89" t="s">
        <v>295</v>
      </c>
      <c r="T5" s="219"/>
      <c r="U5" s="89" t="s">
        <v>322</v>
      </c>
      <c r="V5" s="89" t="s">
        <v>323</v>
      </c>
      <c r="W5" s="89" t="s">
        <v>324</v>
      </c>
      <c r="X5" s="89" t="s">
        <v>325</v>
      </c>
      <c r="Y5" s="89" t="s">
        <v>326</v>
      </c>
      <c r="Z5" s="89" t="s">
        <v>318</v>
      </c>
      <c r="AA5" s="89" t="s">
        <v>319</v>
      </c>
      <c r="AB5" s="89" t="s">
        <v>320</v>
      </c>
      <c r="AC5" s="89" t="s">
        <v>326</v>
      </c>
      <c r="AD5" s="89" t="s">
        <v>318</v>
      </c>
      <c r="AE5" s="89" t="s">
        <v>319</v>
      </c>
      <c r="AF5" s="89" t="s">
        <v>320</v>
      </c>
      <c r="AG5" s="88" t="s">
        <v>297</v>
      </c>
      <c r="AH5" s="88" t="s">
        <v>298</v>
      </c>
      <c r="AI5" s="88" t="s">
        <v>300</v>
      </c>
      <c r="AJ5" s="88" t="s">
        <v>302</v>
      </c>
      <c r="AK5" s="88" t="s">
        <v>304</v>
      </c>
      <c r="AL5" s="88" t="s">
        <v>308</v>
      </c>
      <c r="AM5" s="88" t="s">
        <v>310</v>
      </c>
      <c r="AN5" s="88" t="s">
        <v>312</v>
      </c>
      <c r="AO5" s="88" t="s">
        <v>314</v>
      </c>
      <c r="AP5" s="88" t="s">
        <v>331</v>
      </c>
      <c r="AQ5" s="88" t="s">
        <v>292</v>
      </c>
      <c r="AR5" s="88" t="s">
        <v>293</v>
      </c>
      <c r="AS5" s="121"/>
      <c r="AT5" s="88" t="s">
        <v>294</v>
      </c>
      <c r="AU5" s="88" t="s">
        <v>297</v>
      </c>
      <c r="AV5" s="121"/>
      <c r="AY5" s="92" t="s">
        <v>27</v>
      </c>
    </row>
    <row r="6" spans="1:48" ht="15.75">
      <c r="A6" s="424"/>
      <c r="B6" s="425"/>
      <c r="C6" s="429" t="s">
        <v>266</v>
      </c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1"/>
    </row>
    <row r="7" spans="1:48" ht="12.75">
      <c r="A7" s="106"/>
      <c r="B7" s="93"/>
      <c r="C7" s="77">
        <v>1</v>
      </c>
      <c r="D7" s="77">
        <v>2</v>
      </c>
      <c r="E7" s="77">
        <v>3</v>
      </c>
      <c r="F7" s="77">
        <v>4</v>
      </c>
      <c r="G7" s="77">
        <v>5</v>
      </c>
      <c r="H7" s="77">
        <v>6</v>
      </c>
      <c r="I7" s="77">
        <v>7</v>
      </c>
      <c r="J7" s="78">
        <v>8</v>
      </c>
      <c r="K7" s="78">
        <v>9</v>
      </c>
      <c r="L7" s="78">
        <v>10</v>
      </c>
      <c r="M7" s="78">
        <v>11</v>
      </c>
      <c r="N7" s="77">
        <v>12</v>
      </c>
      <c r="O7" s="85">
        <v>13</v>
      </c>
      <c r="P7" s="78">
        <v>14</v>
      </c>
      <c r="Q7" s="78">
        <v>15</v>
      </c>
      <c r="R7" s="78">
        <v>16</v>
      </c>
      <c r="S7" s="78">
        <v>17</v>
      </c>
      <c r="T7" s="79"/>
      <c r="U7" s="162">
        <v>18</v>
      </c>
      <c r="V7" s="162">
        <v>19</v>
      </c>
      <c r="W7" s="78">
        <v>20</v>
      </c>
      <c r="X7" s="78">
        <v>21</v>
      </c>
      <c r="Y7" s="78">
        <v>22</v>
      </c>
      <c r="Z7" s="78">
        <v>23</v>
      </c>
      <c r="AA7" s="78">
        <v>24</v>
      </c>
      <c r="AB7" s="78">
        <v>25</v>
      </c>
      <c r="AC7" s="78">
        <v>26</v>
      </c>
      <c r="AD7" s="78">
        <v>27</v>
      </c>
      <c r="AE7" s="78">
        <v>28</v>
      </c>
      <c r="AF7" s="78">
        <v>29</v>
      </c>
      <c r="AG7" s="78">
        <v>30</v>
      </c>
      <c r="AH7" s="77">
        <v>31</v>
      </c>
      <c r="AI7" s="77">
        <v>32</v>
      </c>
      <c r="AJ7" s="77">
        <v>33</v>
      </c>
      <c r="AK7" s="77">
        <v>34</v>
      </c>
      <c r="AL7" s="77">
        <v>35</v>
      </c>
      <c r="AM7" s="77">
        <v>36</v>
      </c>
      <c r="AN7" s="77">
        <v>37</v>
      </c>
      <c r="AO7" s="77">
        <v>38</v>
      </c>
      <c r="AP7" s="77">
        <v>39</v>
      </c>
      <c r="AQ7" s="77">
        <v>40</v>
      </c>
      <c r="AR7" s="77">
        <v>41</v>
      </c>
      <c r="AS7" s="82"/>
      <c r="AT7" s="158">
        <v>42</v>
      </c>
      <c r="AU7" s="158">
        <v>43</v>
      </c>
      <c r="AV7" s="82"/>
    </row>
    <row r="8" spans="1:48" s="120" customFormat="1" ht="21">
      <c r="A8" s="213" t="s">
        <v>372</v>
      </c>
      <c r="B8" s="214" t="s">
        <v>388</v>
      </c>
      <c r="C8" s="126">
        <f aca="true" t="shared" si="0" ref="C8:S8">SUM(C9:C22)</f>
        <v>36</v>
      </c>
      <c r="D8" s="126">
        <f t="shared" si="0"/>
        <v>36</v>
      </c>
      <c r="E8" s="126">
        <f t="shared" si="0"/>
        <v>36</v>
      </c>
      <c r="F8" s="126">
        <f t="shared" si="0"/>
        <v>36</v>
      </c>
      <c r="G8" s="126">
        <f t="shared" si="0"/>
        <v>36</v>
      </c>
      <c r="H8" s="126">
        <f t="shared" si="0"/>
        <v>36</v>
      </c>
      <c r="I8" s="126">
        <f t="shared" si="0"/>
        <v>36</v>
      </c>
      <c r="J8" s="126">
        <f t="shared" si="0"/>
        <v>36</v>
      </c>
      <c r="K8" s="126">
        <f t="shared" si="0"/>
        <v>36</v>
      </c>
      <c r="L8" s="126">
        <f t="shared" si="0"/>
        <v>36</v>
      </c>
      <c r="M8" s="126">
        <f t="shared" si="0"/>
        <v>36</v>
      </c>
      <c r="N8" s="126">
        <f t="shared" si="0"/>
        <v>36</v>
      </c>
      <c r="O8" s="126">
        <f t="shared" si="0"/>
        <v>36</v>
      </c>
      <c r="P8" s="126">
        <f t="shared" si="0"/>
        <v>36</v>
      </c>
      <c r="Q8" s="126">
        <f t="shared" si="0"/>
        <v>36</v>
      </c>
      <c r="R8" s="126">
        <f t="shared" si="0"/>
        <v>36</v>
      </c>
      <c r="S8" s="126">
        <f t="shared" si="0"/>
        <v>36</v>
      </c>
      <c r="T8" s="126" t="s">
        <v>349</v>
      </c>
      <c r="U8" s="126">
        <f aca="true" t="shared" si="1" ref="U8:AR8">SUM(U9:U22)</f>
        <v>0</v>
      </c>
      <c r="V8" s="126">
        <f t="shared" si="1"/>
        <v>0</v>
      </c>
      <c r="W8" s="126">
        <f t="shared" si="1"/>
        <v>36</v>
      </c>
      <c r="X8" s="126">
        <f t="shared" si="1"/>
        <v>36</v>
      </c>
      <c r="Y8" s="126">
        <f t="shared" si="1"/>
        <v>36</v>
      </c>
      <c r="Z8" s="126">
        <f t="shared" si="1"/>
        <v>36</v>
      </c>
      <c r="AA8" s="126">
        <f t="shared" si="1"/>
        <v>36</v>
      </c>
      <c r="AB8" s="126">
        <f t="shared" si="1"/>
        <v>36</v>
      </c>
      <c r="AC8" s="126">
        <f t="shared" si="1"/>
        <v>36</v>
      </c>
      <c r="AD8" s="126">
        <f t="shared" si="1"/>
        <v>36</v>
      </c>
      <c r="AE8" s="126">
        <f t="shared" si="1"/>
        <v>36</v>
      </c>
      <c r="AF8" s="126">
        <f t="shared" si="1"/>
        <v>36</v>
      </c>
      <c r="AG8" s="126">
        <f t="shared" si="1"/>
        <v>36</v>
      </c>
      <c r="AH8" s="126">
        <f t="shared" si="1"/>
        <v>36</v>
      </c>
      <c r="AI8" s="126">
        <f t="shared" si="1"/>
        <v>36</v>
      </c>
      <c r="AJ8" s="126">
        <f t="shared" si="1"/>
        <v>36</v>
      </c>
      <c r="AK8" s="126">
        <f t="shared" si="1"/>
        <v>36</v>
      </c>
      <c r="AL8" s="126">
        <f t="shared" si="1"/>
        <v>36</v>
      </c>
      <c r="AM8" s="126">
        <f t="shared" si="1"/>
        <v>36</v>
      </c>
      <c r="AN8" s="126">
        <f t="shared" si="1"/>
        <v>36</v>
      </c>
      <c r="AO8" s="126">
        <f t="shared" si="1"/>
        <v>36</v>
      </c>
      <c r="AP8" s="126">
        <f t="shared" si="1"/>
        <v>36</v>
      </c>
      <c r="AQ8" s="126">
        <f t="shared" si="1"/>
        <v>36</v>
      </c>
      <c r="AR8" s="126">
        <f t="shared" si="1"/>
        <v>36</v>
      </c>
      <c r="AS8" s="126" t="s">
        <v>350</v>
      </c>
      <c r="AT8" s="126">
        <f>SUM(AT9:AT22)</f>
        <v>32</v>
      </c>
      <c r="AU8" s="126">
        <f>SUM(AU9:AU22)</f>
        <v>40</v>
      </c>
      <c r="AV8" s="126">
        <f>SUM(C8:AU8)</f>
        <v>1476</v>
      </c>
    </row>
    <row r="9" spans="1:48" ht="12.75">
      <c r="A9" s="292" t="s">
        <v>374</v>
      </c>
      <c r="B9" s="293" t="s">
        <v>191</v>
      </c>
      <c r="C9" s="294">
        <v>2</v>
      </c>
      <c r="D9" s="294">
        <v>2</v>
      </c>
      <c r="E9" s="294">
        <v>2</v>
      </c>
      <c r="F9" s="294">
        <v>2</v>
      </c>
      <c r="G9" s="294">
        <v>2</v>
      </c>
      <c r="H9" s="294">
        <v>2</v>
      </c>
      <c r="I9" s="294">
        <v>2</v>
      </c>
      <c r="J9" s="294">
        <v>2</v>
      </c>
      <c r="K9" s="294">
        <v>2</v>
      </c>
      <c r="L9" s="294">
        <v>2</v>
      </c>
      <c r="M9" s="294">
        <v>2</v>
      </c>
      <c r="N9" s="294">
        <v>2</v>
      </c>
      <c r="O9" s="294">
        <v>2</v>
      </c>
      <c r="P9" s="294">
        <v>2</v>
      </c>
      <c r="Q9" s="294">
        <v>2</v>
      </c>
      <c r="R9" s="294">
        <v>2</v>
      </c>
      <c r="S9" s="294">
        <v>2</v>
      </c>
      <c r="T9" s="82">
        <f>SUM(C9:S9)</f>
        <v>34</v>
      </c>
      <c r="U9" s="162"/>
      <c r="V9" s="162"/>
      <c r="W9" s="294">
        <v>2</v>
      </c>
      <c r="X9" s="294">
        <v>2</v>
      </c>
      <c r="Y9" s="294">
        <v>2</v>
      </c>
      <c r="Z9" s="294">
        <v>2</v>
      </c>
      <c r="AA9" s="294">
        <v>2</v>
      </c>
      <c r="AB9" s="294">
        <v>2</v>
      </c>
      <c r="AC9" s="294">
        <v>2</v>
      </c>
      <c r="AD9" s="294">
        <v>2</v>
      </c>
      <c r="AE9" s="294">
        <v>2</v>
      </c>
      <c r="AF9" s="294">
        <v>2</v>
      </c>
      <c r="AG9" s="294">
        <v>2</v>
      </c>
      <c r="AH9" s="294">
        <v>2</v>
      </c>
      <c r="AI9" s="294">
        <v>2</v>
      </c>
      <c r="AJ9" s="294">
        <v>2</v>
      </c>
      <c r="AK9" s="294">
        <v>2</v>
      </c>
      <c r="AL9" s="294">
        <v>2</v>
      </c>
      <c r="AM9" s="294">
        <v>2</v>
      </c>
      <c r="AN9" s="294">
        <v>2</v>
      </c>
      <c r="AO9" s="294">
        <v>2</v>
      </c>
      <c r="AP9" s="294">
        <v>2</v>
      </c>
      <c r="AQ9" s="294">
        <v>2</v>
      </c>
      <c r="AR9" s="294">
        <v>2</v>
      </c>
      <c r="AS9" s="79">
        <f>SUM(W9:AR9)</f>
        <v>44</v>
      </c>
      <c r="AT9" s="136">
        <v>8</v>
      </c>
      <c r="AU9" s="136">
        <v>10</v>
      </c>
      <c r="AV9" s="82">
        <f>SUM(T9+AS9+AT9+AU9)</f>
        <v>96</v>
      </c>
    </row>
    <row r="10" spans="1:48" ht="12.75">
      <c r="A10" s="292" t="s">
        <v>375</v>
      </c>
      <c r="B10" s="293" t="s">
        <v>192</v>
      </c>
      <c r="C10" s="15">
        <v>4</v>
      </c>
      <c r="D10" s="15">
        <v>4</v>
      </c>
      <c r="E10" s="15">
        <v>4</v>
      </c>
      <c r="F10" s="15">
        <v>4</v>
      </c>
      <c r="G10" s="15">
        <v>4</v>
      </c>
      <c r="H10" s="15">
        <v>4</v>
      </c>
      <c r="I10" s="15">
        <v>4</v>
      </c>
      <c r="J10" s="15">
        <v>4</v>
      </c>
      <c r="K10" s="15">
        <v>4</v>
      </c>
      <c r="L10" s="15">
        <v>4</v>
      </c>
      <c r="M10" s="15">
        <v>4</v>
      </c>
      <c r="N10" s="15">
        <v>4</v>
      </c>
      <c r="O10" s="15">
        <v>4</v>
      </c>
      <c r="P10" s="15">
        <v>4</v>
      </c>
      <c r="Q10" s="15">
        <v>4</v>
      </c>
      <c r="R10" s="15">
        <v>4</v>
      </c>
      <c r="S10" s="15">
        <v>4</v>
      </c>
      <c r="T10" s="82">
        <f aca="true" t="shared" si="2" ref="T10:T72">SUM(C10:S10)</f>
        <v>68</v>
      </c>
      <c r="U10" s="162"/>
      <c r="V10" s="162"/>
      <c r="W10" s="15">
        <v>2</v>
      </c>
      <c r="X10" s="15">
        <v>2</v>
      </c>
      <c r="Y10" s="15">
        <v>2</v>
      </c>
      <c r="Z10" s="15">
        <v>2</v>
      </c>
      <c r="AA10" s="15">
        <v>2</v>
      </c>
      <c r="AB10" s="15">
        <v>2</v>
      </c>
      <c r="AC10" s="15">
        <v>2</v>
      </c>
      <c r="AD10" s="15">
        <v>2</v>
      </c>
      <c r="AE10" s="15">
        <v>2</v>
      </c>
      <c r="AF10" s="15">
        <v>2</v>
      </c>
      <c r="AG10" s="15">
        <v>2</v>
      </c>
      <c r="AH10" s="15">
        <v>2</v>
      </c>
      <c r="AI10" s="15">
        <v>2</v>
      </c>
      <c r="AJ10" s="15">
        <v>2</v>
      </c>
      <c r="AK10" s="15">
        <v>2</v>
      </c>
      <c r="AL10" s="15">
        <v>2</v>
      </c>
      <c r="AM10" s="15">
        <v>2</v>
      </c>
      <c r="AN10" s="15">
        <v>2</v>
      </c>
      <c r="AO10" s="15">
        <v>2</v>
      </c>
      <c r="AP10" s="15">
        <v>2</v>
      </c>
      <c r="AQ10" s="15">
        <v>2</v>
      </c>
      <c r="AR10" s="15">
        <v>2</v>
      </c>
      <c r="AS10" s="79">
        <f aca="true" t="shared" si="3" ref="AS10:AS72">SUM(W10:AR10)</f>
        <v>44</v>
      </c>
      <c r="AT10" s="136"/>
      <c r="AU10" s="136"/>
      <c r="AV10" s="82">
        <f aca="true" t="shared" si="4" ref="AV10:AV72">SUM(T10+AS10+AT10+AU10)</f>
        <v>112</v>
      </c>
    </row>
    <row r="11" spans="1:48" ht="12.75">
      <c r="A11" s="292" t="s">
        <v>376</v>
      </c>
      <c r="B11" s="293" t="s">
        <v>23</v>
      </c>
      <c r="C11" s="15">
        <v>2</v>
      </c>
      <c r="D11" s="15">
        <v>2</v>
      </c>
      <c r="E11" s="15">
        <v>2</v>
      </c>
      <c r="F11" s="15">
        <v>2</v>
      </c>
      <c r="G11" s="15">
        <v>2</v>
      </c>
      <c r="H11" s="15">
        <v>2</v>
      </c>
      <c r="I11" s="15">
        <v>2</v>
      </c>
      <c r="J11" s="15">
        <v>2</v>
      </c>
      <c r="K11" s="15">
        <v>2</v>
      </c>
      <c r="L11" s="15">
        <v>2</v>
      </c>
      <c r="M11" s="15">
        <v>2</v>
      </c>
      <c r="N11" s="15">
        <v>2</v>
      </c>
      <c r="O11" s="15">
        <v>2</v>
      </c>
      <c r="P11" s="15">
        <v>2</v>
      </c>
      <c r="Q11" s="15">
        <v>2</v>
      </c>
      <c r="R11" s="15">
        <v>2</v>
      </c>
      <c r="S11" s="15">
        <v>2</v>
      </c>
      <c r="T11" s="82">
        <f t="shared" si="2"/>
        <v>34</v>
      </c>
      <c r="U11" s="162"/>
      <c r="V11" s="162"/>
      <c r="W11" s="15">
        <v>4</v>
      </c>
      <c r="X11" s="15">
        <v>4</v>
      </c>
      <c r="Y11" s="15">
        <v>4</v>
      </c>
      <c r="Z11" s="15">
        <v>4</v>
      </c>
      <c r="AA11" s="15">
        <v>4</v>
      </c>
      <c r="AB11" s="15">
        <v>4</v>
      </c>
      <c r="AC11" s="15">
        <v>4</v>
      </c>
      <c r="AD11" s="15">
        <v>4</v>
      </c>
      <c r="AE11" s="15">
        <v>4</v>
      </c>
      <c r="AF11" s="15">
        <v>4</v>
      </c>
      <c r="AG11" s="15">
        <v>4</v>
      </c>
      <c r="AH11" s="15">
        <v>4</v>
      </c>
      <c r="AI11" s="15">
        <v>4</v>
      </c>
      <c r="AJ11" s="15">
        <v>4</v>
      </c>
      <c r="AK11" s="15">
        <v>4</v>
      </c>
      <c r="AL11" s="15">
        <v>4</v>
      </c>
      <c r="AM11" s="15">
        <v>4</v>
      </c>
      <c r="AN11" s="15">
        <v>4</v>
      </c>
      <c r="AO11" s="15">
        <v>4</v>
      </c>
      <c r="AP11" s="15">
        <v>4</v>
      </c>
      <c r="AQ11" s="15">
        <v>4</v>
      </c>
      <c r="AR11" s="15">
        <v>4</v>
      </c>
      <c r="AS11" s="79">
        <f t="shared" si="3"/>
        <v>88</v>
      </c>
      <c r="AT11" s="136">
        <v>8</v>
      </c>
      <c r="AU11" s="136">
        <v>10</v>
      </c>
      <c r="AV11" s="82">
        <f t="shared" si="4"/>
        <v>140</v>
      </c>
    </row>
    <row r="12" spans="1:48" ht="12.75">
      <c r="A12" s="292" t="s">
        <v>377</v>
      </c>
      <c r="B12" s="293" t="s">
        <v>363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82">
        <f t="shared" si="2"/>
        <v>0</v>
      </c>
      <c r="U12" s="162"/>
      <c r="V12" s="162"/>
      <c r="W12" s="15">
        <v>2</v>
      </c>
      <c r="X12" s="15">
        <v>2</v>
      </c>
      <c r="Y12" s="15">
        <v>2</v>
      </c>
      <c r="Z12" s="15">
        <v>2</v>
      </c>
      <c r="AA12" s="15">
        <v>2</v>
      </c>
      <c r="AB12" s="15">
        <v>2</v>
      </c>
      <c r="AC12" s="15">
        <v>2</v>
      </c>
      <c r="AD12" s="15">
        <v>2</v>
      </c>
      <c r="AE12" s="15">
        <v>2</v>
      </c>
      <c r="AF12" s="15">
        <v>2</v>
      </c>
      <c r="AG12" s="15">
        <v>2</v>
      </c>
      <c r="AH12" s="15">
        <v>2</v>
      </c>
      <c r="AI12" s="15">
        <v>2</v>
      </c>
      <c r="AJ12" s="15">
        <v>2</v>
      </c>
      <c r="AK12" s="15">
        <v>2</v>
      </c>
      <c r="AL12" s="15">
        <v>2</v>
      </c>
      <c r="AM12" s="15">
        <v>2</v>
      </c>
      <c r="AN12" s="15">
        <v>2</v>
      </c>
      <c r="AO12" s="15">
        <v>2</v>
      </c>
      <c r="AP12" s="15">
        <v>2</v>
      </c>
      <c r="AQ12" s="15">
        <v>2</v>
      </c>
      <c r="AR12" s="15">
        <v>2</v>
      </c>
      <c r="AS12" s="79">
        <f t="shared" si="3"/>
        <v>44</v>
      </c>
      <c r="AT12" s="137">
        <v>8</v>
      </c>
      <c r="AU12" s="136">
        <v>10</v>
      </c>
      <c r="AV12" s="82">
        <f t="shared" si="4"/>
        <v>62</v>
      </c>
    </row>
    <row r="13" spans="1:48" ht="12.75">
      <c r="A13" s="292" t="s">
        <v>378</v>
      </c>
      <c r="B13" s="293" t="s">
        <v>199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82">
        <f t="shared" si="2"/>
        <v>0</v>
      </c>
      <c r="U13" s="162"/>
      <c r="V13" s="162"/>
      <c r="W13" s="15">
        <v>5</v>
      </c>
      <c r="X13" s="15">
        <v>5</v>
      </c>
      <c r="Y13" s="15">
        <v>5</v>
      </c>
      <c r="Z13" s="15">
        <v>5</v>
      </c>
      <c r="AA13" s="15">
        <v>5</v>
      </c>
      <c r="AB13" s="15">
        <v>5</v>
      </c>
      <c r="AC13" s="15">
        <v>5</v>
      </c>
      <c r="AD13" s="15">
        <v>5</v>
      </c>
      <c r="AE13" s="15">
        <v>5</v>
      </c>
      <c r="AF13" s="15">
        <v>5</v>
      </c>
      <c r="AG13" s="15">
        <v>5</v>
      </c>
      <c r="AH13" s="15">
        <v>5</v>
      </c>
      <c r="AI13" s="15">
        <v>5</v>
      </c>
      <c r="AJ13" s="15">
        <v>5</v>
      </c>
      <c r="AK13" s="15">
        <v>5</v>
      </c>
      <c r="AL13" s="15">
        <v>5</v>
      </c>
      <c r="AM13" s="15">
        <v>5</v>
      </c>
      <c r="AN13" s="15">
        <v>5</v>
      </c>
      <c r="AO13" s="15">
        <v>5</v>
      </c>
      <c r="AP13" s="15">
        <v>5</v>
      </c>
      <c r="AQ13" s="15">
        <v>5</v>
      </c>
      <c r="AR13" s="15">
        <v>5</v>
      </c>
      <c r="AS13" s="79">
        <f t="shared" si="3"/>
        <v>110</v>
      </c>
      <c r="AT13" s="136"/>
      <c r="AU13" s="136"/>
      <c r="AV13" s="82">
        <f t="shared" si="4"/>
        <v>110</v>
      </c>
    </row>
    <row r="14" spans="1:48" ht="12.75">
      <c r="A14" s="292" t="s">
        <v>379</v>
      </c>
      <c r="B14" s="293" t="s">
        <v>193</v>
      </c>
      <c r="C14" s="15">
        <v>2</v>
      </c>
      <c r="D14" s="15">
        <v>2</v>
      </c>
      <c r="E14" s="15">
        <v>2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2</v>
      </c>
      <c r="L14" s="15">
        <v>2</v>
      </c>
      <c r="M14" s="15">
        <v>2</v>
      </c>
      <c r="N14" s="15">
        <v>2</v>
      </c>
      <c r="O14" s="15">
        <v>2</v>
      </c>
      <c r="P14" s="15">
        <v>2</v>
      </c>
      <c r="Q14" s="15">
        <v>2</v>
      </c>
      <c r="R14" s="15">
        <v>2</v>
      </c>
      <c r="S14" s="15">
        <v>2</v>
      </c>
      <c r="T14" s="82">
        <f t="shared" si="2"/>
        <v>34</v>
      </c>
      <c r="U14" s="162"/>
      <c r="V14" s="162"/>
      <c r="W14" s="15">
        <v>2</v>
      </c>
      <c r="X14" s="15">
        <v>2</v>
      </c>
      <c r="Y14" s="15">
        <v>2</v>
      </c>
      <c r="Z14" s="15">
        <v>2</v>
      </c>
      <c r="AA14" s="15">
        <v>2</v>
      </c>
      <c r="AB14" s="15">
        <v>2</v>
      </c>
      <c r="AC14" s="15">
        <v>2</v>
      </c>
      <c r="AD14" s="15">
        <v>2</v>
      </c>
      <c r="AE14" s="15">
        <v>2</v>
      </c>
      <c r="AF14" s="15">
        <v>2</v>
      </c>
      <c r="AG14" s="15">
        <v>2</v>
      </c>
      <c r="AH14" s="15">
        <v>2</v>
      </c>
      <c r="AI14" s="15">
        <v>2</v>
      </c>
      <c r="AJ14" s="15">
        <v>2</v>
      </c>
      <c r="AK14" s="15">
        <v>2</v>
      </c>
      <c r="AL14" s="15">
        <v>2</v>
      </c>
      <c r="AM14" s="15">
        <v>2</v>
      </c>
      <c r="AN14" s="15">
        <v>2</v>
      </c>
      <c r="AO14" s="15">
        <v>2</v>
      </c>
      <c r="AP14" s="15">
        <v>2</v>
      </c>
      <c r="AQ14" s="15">
        <v>2</v>
      </c>
      <c r="AR14" s="15">
        <v>2</v>
      </c>
      <c r="AS14" s="79">
        <f t="shared" si="3"/>
        <v>44</v>
      </c>
      <c r="AT14" s="136"/>
      <c r="AU14" s="136"/>
      <c r="AV14" s="82">
        <f t="shared" si="4"/>
        <v>78</v>
      </c>
    </row>
    <row r="15" spans="1:48" ht="12.75">
      <c r="A15" s="292" t="s">
        <v>380</v>
      </c>
      <c r="B15" s="293" t="s">
        <v>24</v>
      </c>
      <c r="C15" s="15">
        <v>8</v>
      </c>
      <c r="D15" s="15">
        <v>8</v>
      </c>
      <c r="E15" s="15">
        <v>8</v>
      </c>
      <c r="F15" s="15">
        <v>8</v>
      </c>
      <c r="G15" s="15">
        <v>8</v>
      </c>
      <c r="H15" s="15">
        <v>8</v>
      </c>
      <c r="I15" s="15">
        <v>8</v>
      </c>
      <c r="J15" s="15">
        <v>8</v>
      </c>
      <c r="K15" s="15">
        <v>8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82">
        <f t="shared" si="2"/>
        <v>136</v>
      </c>
      <c r="U15" s="162"/>
      <c r="V15" s="162"/>
      <c r="W15" s="15">
        <v>8</v>
      </c>
      <c r="X15" s="15">
        <v>8</v>
      </c>
      <c r="Y15" s="15">
        <v>8</v>
      </c>
      <c r="Z15" s="15">
        <v>8</v>
      </c>
      <c r="AA15" s="15">
        <v>8</v>
      </c>
      <c r="AB15" s="15">
        <v>8</v>
      </c>
      <c r="AC15" s="15">
        <v>8</v>
      </c>
      <c r="AD15" s="15">
        <v>8</v>
      </c>
      <c r="AE15" s="15">
        <v>8</v>
      </c>
      <c r="AF15" s="15">
        <v>8</v>
      </c>
      <c r="AG15" s="15">
        <v>8</v>
      </c>
      <c r="AH15" s="15">
        <v>8</v>
      </c>
      <c r="AI15" s="15">
        <v>8</v>
      </c>
      <c r="AJ15" s="15">
        <v>8</v>
      </c>
      <c r="AK15" s="15">
        <v>8</v>
      </c>
      <c r="AL15" s="15">
        <v>8</v>
      </c>
      <c r="AM15" s="15">
        <v>8</v>
      </c>
      <c r="AN15" s="15">
        <v>8</v>
      </c>
      <c r="AO15" s="15">
        <v>8</v>
      </c>
      <c r="AP15" s="15">
        <v>8</v>
      </c>
      <c r="AQ15" s="15">
        <v>8</v>
      </c>
      <c r="AR15" s="15">
        <v>8</v>
      </c>
      <c r="AS15" s="79">
        <f t="shared" si="3"/>
        <v>176</v>
      </c>
      <c r="AT15" s="136"/>
      <c r="AU15" s="136"/>
      <c r="AV15" s="82">
        <f t="shared" si="4"/>
        <v>312</v>
      </c>
    </row>
    <row r="16" spans="1:48" ht="12.75">
      <c r="A16" s="292" t="s">
        <v>381</v>
      </c>
      <c r="B16" s="293" t="s">
        <v>195</v>
      </c>
      <c r="C16" s="15">
        <v>4</v>
      </c>
      <c r="D16" s="15">
        <v>4</v>
      </c>
      <c r="E16" s="15">
        <v>4</v>
      </c>
      <c r="F16" s="15">
        <v>4</v>
      </c>
      <c r="G16" s="15">
        <v>4</v>
      </c>
      <c r="H16" s="15">
        <v>4</v>
      </c>
      <c r="I16" s="15">
        <v>4</v>
      </c>
      <c r="J16" s="15">
        <v>4</v>
      </c>
      <c r="K16" s="15">
        <v>4</v>
      </c>
      <c r="L16" s="15">
        <v>4</v>
      </c>
      <c r="M16" s="15">
        <v>4</v>
      </c>
      <c r="N16" s="15">
        <v>4</v>
      </c>
      <c r="O16" s="15">
        <v>4</v>
      </c>
      <c r="P16" s="15">
        <v>4</v>
      </c>
      <c r="Q16" s="15">
        <v>4</v>
      </c>
      <c r="R16" s="15">
        <v>4</v>
      </c>
      <c r="S16" s="15">
        <v>4</v>
      </c>
      <c r="T16" s="82">
        <f t="shared" si="2"/>
        <v>68</v>
      </c>
      <c r="U16" s="162"/>
      <c r="V16" s="162"/>
      <c r="W16" s="15">
        <v>2</v>
      </c>
      <c r="X16" s="15">
        <v>2</v>
      </c>
      <c r="Y16" s="15">
        <v>2</v>
      </c>
      <c r="Z16" s="15">
        <v>2</v>
      </c>
      <c r="AA16" s="15">
        <v>2</v>
      </c>
      <c r="AB16" s="15">
        <v>2</v>
      </c>
      <c r="AC16" s="15">
        <v>2</v>
      </c>
      <c r="AD16" s="15">
        <v>2</v>
      </c>
      <c r="AE16" s="15">
        <v>2</v>
      </c>
      <c r="AF16" s="15">
        <v>2</v>
      </c>
      <c r="AG16" s="15">
        <v>2</v>
      </c>
      <c r="AH16" s="15">
        <v>2</v>
      </c>
      <c r="AI16" s="15">
        <v>2</v>
      </c>
      <c r="AJ16" s="15">
        <v>2</v>
      </c>
      <c r="AK16" s="15">
        <v>2</v>
      </c>
      <c r="AL16" s="15">
        <v>2</v>
      </c>
      <c r="AM16" s="15">
        <v>2</v>
      </c>
      <c r="AN16" s="15">
        <v>2</v>
      </c>
      <c r="AO16" s="15">
        <v>2</v>
      </c>
      <c r="AP16" s="15">
        <v>2</v>
      </c>
      <c r="AQ16" s="15">
        <v>2</v>
      </c>
      <c r="AR16" s="15">
        <v>2</v>
      </c>
      <c r="AS16" s="79">
        <f t="shared" si="3"/>
        <v>44</v>
      </c>
      <c r="AT16" s="136"/>
      <c r="AU16" s="136"/>
      <c r="AV16" s="82">
        <f t="shared" si="4"/>
        <v>112</v>
      </c>
    </row>
    <row r="17" spans="1:48" ht="12.75">
      <c r="A17" s="292" t="s">
        <v>382</v>
      </c>
      <c r="B17" s="293" t="s">
        <v>237</v>
      </c>
      <c r="C17" s="15">
        <v>2</v>
      </c>
      <c r="D17" s="15">
        <v>2</v>
      </c>
      <c r="E17" s="15">
        <v>2</v>
      </c>
      <c r="F17" s="15">
        <v>2</v>
      </c>
      <c r="G17" s="15">
        <v>2</v>
      </c>
      <c r="H17" s="15">
        <v>2</v>
      </c>
      <c r="I17" s="15">
        <v>2</v>
      </c>
      <c r="J17" s="15">
        <v>2</v>
      </c>
      <c r="K17" s="15">
        <v>2</v>
      </c>
      <c r="L17" s="15">
        <v>2</v>
      </c>
      <c r="M17" s="15">
        <v>2</v>
      </c>
      <c r="N17" s="15">
        <v>2</v>
      </c>
      <c r="O17" s="15">
        <v>2</v>
      </c>
      <c r="P17" s="15">
        <v>2</v>
      </c>
      <c r="Q17" s="15">
        <v>2</v>
      </c>
      <c r="R17" s="15">
        <v>2</v>
      </c>
      <c r="S17" s="15">
        <v>2</v>
      </c>
      <c r="T17" s="82">
        <f t="shared" si="2"/>
        <v>34</v>
      </c>
      <c r="U17" s="162"/>
      <c r="V17" s="162"/>
      <c r="W17" s="15">
        <v>2</v>
      </c>
      <c r="X17" s="15">
        <v>2</v>
      </c>
      <c r="Y17" s="15">
        <v>2</v>
      </c>
      <c r="Z17" s="15">
        <v>2</v>
      </c>
      <c r="AA17" s="15">
        <v>2</v>
      </c>
      <c r="AB17" s="15">
        <v>2</v>
      </c>
      <c r="AC17" s="15">
        <v>2</v>
      </c>
      <c r="AD17" s="15">
        <v>2</v>
      </c>
      <c r="AE17" s="15">
        <v>2</v>
      </c>
      <c r="AF17" s="15">
        <v>2</v>
      </c>
      <c r="AG17" s="15">
        <v>2</v>
      </c>
      <c r="AH17" s="15">
        <v>2</v>
      </c>
      <c r="AI17" s="15">
        <v>2</v>
      </c>
      <c r="AJ17" s="15">
        <v>2</v>
      </c>
      <c r="AK17" s="15">
        <v>2</v>
      </c>
      <c r="AL17" s="15">
        <v>2</v>
      </c>
      <c r="AM17" s="15">
        <v>2</v>
      </c>
      <c r="AN17" s="15">
        <v>2</v>
      </c>
      <c r="AO17" s="15">
        <v>2</v>
      </c>
      <c r="AP17" s="15">
        <v>2</v>
      </c>
      <c r="AQ17" s="15">
        <v>2</v>
      </c>
      <c r="AR17" s="15">
        <v>2</v>
      </c>
      <c r="AS17" s="79">
        <f t="shared" si="3"/>
        <v>44</v>
      </c>
      <c r="AT17" s="136"/>
      <c r="AU17" s="136"/>
      <c r="AV17" s="82">
        <f t="shared" si="4"/>
        <v>78</v>
      </c>
    </row>
    <row r="18" spans="1:48" ht="25.5">
      <c r="A18" s="292" t="s">
        <v>383</v>
      </c>
      <c r="B18" s="293" t="s">
        <v>194</v>
      </c>
      <c r="C18" s="15">
        <v>4</v>
      </c>
      <c r="D18" s="15">
        <v>4</v>
      </c>
      <c r="E18" s="15">
        <v>4</v>
      </c>
      <c r="F18" s="15">
        <v>4</v>
      </c>
      <c r="G18" s="15">
        <v>4</v>
      </c>
      <c r="H18" s="15">
        <v>4</v>
      </c>
      <c r="I18" s="15">
        <v>4</v>
      </c>
      <c r="J18" s="15">
        <v>4</v>
      </c>
      <c r="K18" s="15">
        <v>4</v>
      </c>
      <c r="L18" s="15">
        <v>4</v>
      </c>
      <c r="M18" s="15">
        <v>4</v>
      </c>
      <c r="N18" s="15">
        <v>4</v>
      </c>
      <c r="O18" s="15">
        <v>4</v>
      </c>
      <c r="P18" s="15">
        <v>4</v>
      </c>
      <c r="Q18" s="15">
        <v>4</v>
      </c>
      <c r="R18" s="15">
        <v>4</v>
      </c>
      <c r="S18" s="15">
        <v>4</v>
      </c>
      <c r="T18" s="82">
        <f t="shared" si="2"/>
        <v>68</v>
      </c>
      <c r="U18" s="162"/>
      <c r="V18" s="162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79">
        <f t="shared" si="3"/>
        <v>0</v>
      </c>
      <c r="AT18" s="136">
        <v>8</v>
      </c>
      <c r="AU18" s="136">
        <v>10</v>
      </c>
      <c r="AV18" s="82">
        <f t="shared" si="4"/>
        <v>86</v>
      </c>
    </row>
    <row r="19" spans="1:48" ht="12.75">
      <c r="A19" s="292" t="s">
        <v>384</v>
      </c>
      <c r="B19" s="293" t="s">
        <v>196</v>
      </c>
      <c r="C19" s="15">
        <v>2</v>
      </c>
      <c r="D19" s="15">
        <v>2</v>
      </c>
      <c r="E19" s="15">
        <v>2</v>
      </c>
      <c r="F19" s="15">
        <v>2</v>
      </c>
      <c r="G19" s="15">
        <v>2</v>
      </c>
      <c r="H19" s="15">
        <v>2</v>
      </c>
      <c r="I19" s="15">
        <v>2</v>
      </c>
      <c r="J19" s="15">
        <v>2</v>
      </c>
      <c r="K19" s="15">
        <v>2</v>
      </c>
      <c r="L19" s="15">
        <v>2</v>
      </c>
      <c r="M19" s="15">
        <v>2</v>
      </c>
      <c r="N19" s="15">
        <v>2</v>
      </c>
      <c r="O19" s="15">
        <v>2</v>
      </c>
      <c r="P19" s="15">
        <v>2</v>
      </c>
      <c r="Q19" s="15">
        <v>2</v>
      </c>
      <c r="R19" s="15">
        <v>2</v>
      </c>
      <c r="S19" s="15">
        <v>2</v>
      </c>
      <c r="T19" s="82">
        <f t="shared" si="2"/>
        <v>34</v>
      </c>
      <c r="U19" s="162"/>
      <c r="V19" s="162"/>
      <c r="W19" s="15">
        <v>4</v>
      </c>
      <c r="X19" s="15">
        <v>4</v>
      </c>
      <c r="Y19" s="15">
        <v>4</v>
      </c>
      <c r="Z19" s="15">
        <v>4</v>
      </c>
      <c r="AA19" s="15">
        <v>4</v>
      </c>
      <c r="AB19" s="15">
        <v>4</v>
      </c>
      <c r="AC19" s="15">
        <v>4</v>
      </c>
      <c r="AD19" s="15">
        <v>4</v>
      </c>
      <c r="AE19" s="15">
        <v>4</v>
      </c>
      <c r="AF19" s="15">
        <v>4</v>
      </c>
      <c r="AG19" s="15">
        <v>4</v>
      </c>
      <c r="AH19" s="15">
        <v>4</v>
      </c>
      <c r="AI19" s="15">
        <v>4</v>
      </c>
      <c r="AJ19" s="15">
        <v>4</v>
      </c>
      <c r="AK19" s="15">
        <v>4</v>
      </c>
      <c r="AL19" s="15">
        <v>4</v>
      </c>
      <c r="AM19" s="15">
        <v>4</v>
      </c>
      <c r="AN19" s="15">
        <v>4</v>
      </c>
      <c r="AO19" s="15">
        <v>4</v>
      </c>
      <c r="AP19" s="15">
        <v>4</v>
      </c>
      <c r="AQ19" s="15">
        <v>4</v>
      </c>
      <c r="AR19" s="15">
        <v>4</v>
      </c>
      <c r="AS19" s="79">
        <f t="shared" si="3"/>
        <v>88</v>
      </c>
      <c r="AT19" s="136"/>
      <c r="AU19" s="136"/>
      <c r="AV19" s="82">
        <f t="shared" si="4"/>
        <v>122</v>
      </c>
    </row>
    <row r="20" spans="1:48" ht="12.75">
      <c r="A20" s="292" t="s">
        <v>385</v>
      </c>
      <c r="B20" s="293" t="s">
        <v>197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82">
        <f t="shared" si="2"/>
        <v>0</v>
      </c>
      <c r="U20" s="162"/>
      <c r="V20" s="162"/>
      <c r="W20" s="15">
        <v>3</v>
      </c>
      <c r="X20" s="15">
        <v>3</v>
      </c>
      <c r="Y20" s="15">
        <v>3</v>
      </c>
      <c r="Z20" s="15">
        <v>3</v>
      </c>
      <c r="AA20" s="15">
        <v>3</v>
      </c>
      <c r="AB20" s="15">
        <v>3</v>
      </c>
      <c r="AC20" s="15">
        <v>3</v>
      </c>
      <c r="AD20" s="15">
        <v>3</v>
      </c>
      <c r="AE20" s="15">
        <v>3</v>
      </c>
      <c r="AF20" s="15">
        <v>3</v>
      </c>
      <c r="AG20" s="15">
        <v>3</v>
      </c>
      <c r="AH20" s="15">
        <v>3</v>
      </c>
      <c r="AI20" s="15">
        <v>3</v>
      </c>
      <c r="AJ20" s="15">
        <v>3</v>
      </c>
      <c r="AK20" s="15">
        <v>3</v>
      </c>
      <c r="AL20" s="15">
        <v>3</v>
      </c>
      <c r="AM20" s="15">
        <v>3</v>
      </c>
      <c r="AN20" s="15">
        <v>3</v>
      </c>
      <c r="AO20" s="15">
        <v>3</v>
      </c>
      <c r="AP20" s="15">
        <v>3</v>
      </c>
      <c r="AQ20" s="15">
        <v>3</v>
      </c>
      <c r="AR20" s="15">
        <v>3</v>
      </c>
      <c r="AS20" s="79">
        <f t="shared" si="3"/>
        <v>66</v>
      </c>
      <c r="AT20" s="136"/>
      <c r="AU20" s="136"/>
      <c r="AV20" s="82">
        <f t="shared" si="4"/>
        <v>66</v>
      </c>
    </row>
    <row r="21" spans="1:48" ht="12.75">
      <c r="A21" s="292" t="s">
        <v>386</v>
      </c>
      <c r="B21" s="293" t="s">
        <v>198</v>
      </c>
      <c r="C21" s="15">
        <v>4</v>
      </c>
      <c r="D21" s="15">
        <v>4</v>
      </c>
      <c r="E21" s="15">
        <v>4</v>
      </c>
      <c r="F21" s="15">
        <v>4</v>
      </c>
      <c r="G21" s="15">
        <v>4</v>
      </c>
      <c r="H21" s="15">
        <v>4</v>
      </c>
      <c r="I21" s="15">
        <v>4</v>
      </c>
      <c r="J21" s="15">
        <v>4</v>
      </c>
      <c r="K21" s="15">
        <v>4</v>
      </c>
      <c r="L21" s="15">
        <v>4</v>
      </c>
      <c r="M21" s="15">
        <v>4</v>
      </c>
      <c r="N21" s="15">
        <v>4</v>
      </c>
      <c r="O21" s="15">
        <v>4</v>
      </c>
      <c r="P21" s="15">
        <v>4</v>
      </c>
      <c r="Q21" s="15">
        <v>4</v>
      </c>
      <c r="R21" s="15">
        <v>4</v>
      </c>
      <c r="S21" s="15">
        <v>4</v>
      </c>
      <c r="T21" s="82">
        <f t="shared" si="2"/>
        <v>68</v>
      </c>
      <c r="U21" s="162"/>
      <c r="V21" s="162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79">
        <f t="shared" si="3"/>
        <v>0</v>
      </c>
      <c r="AT21" s="158"/>
      <c r="AU21" s="158"/>
      <c r="AV21" s="82">
        <f t="shared" si="4"/>
        <v>68</v>
      </c>
    </row>
    <row r="22" spans="1:48" ht="15">
      <c r="A22" s="292" t="s">
        <v>387</v>
      </c>
      <c r="B22" s="174" t="s">
        <v>238</v>
      </c>
      <c r="C22" s="15">
        <v>2</v>
      </c>
      <c r="D22" s="15">
        <v>2</v>
      </c>
      <c r="E22" s="15">
        <v>2</v>
      </c>
      <c r="F22" s="15">
        <v>2</v>
      </c>
      <c r="G22" s="15">
        <v>2</v>
      </c>
      <c r="H22" s="15">
        <v>2</v>
      </c>
      <c r="I22" s="15">
        <v>2</v>
      </c>
      <c r="J22" s="15">
        <v>2</v>
      </c>
      <c r="K22" s="15">
        <v>2</v>
      </c>
      <c r="L22" s="15">
        <v>2</v>
      </c>
      <c r="M22" s="15">
        <v>2</v>
      </c>
      <c r="N22" s="15">
        <v>2</v>
      </c>
      <c r="O22" s="15">
        <v>2</v>
      </c>
      <c r="P22" s="15">
        <v>2</v>
      </c>
      <c r="Q22" s="15">
        <v>2</v>
      </c>
      <c r="R22" s="15">
        <v>2</v>
      </c>
      <c r="S22" s="15">
        <v>2</v>
      </c>
      <c r="T22" s="82">
        <f t="shared" si="2"/>
        <v>34</v>
      </c>
      <c r="U22" s="162"/>
      <c r="V22" s="162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79">
        <f t="shared" si="3"/>
        <v>0</v>
      </c>
      <c r="AT22" s="158"/>
      <c r="AU22" s="158"/>
      <c r="AV22" s="82">
        <f t="shared" si="4"/>
        <v>34</v>
      </c>
    </row>
    <row r="23" spans="1:48" s="120" customFormat="1" ht="12.75">
      <c r="A23" s="215" t="s">
        <v>391</v>
      </c>
      <c r="B23" s="216" t="s">
        <v>401</v>
      </c>
      <c r="C23" s="126">
        <f aca="true" t="shared" si="5" ref="C23:S23">SUM(C24:C29)</f>
        <v>0</v>
      </c>
      <c r="D23" s="126">
        <f t="shared" si="5"/>
        <v>0</v>
      </c>
      <c r="E23" s="126">
        <f t="shared" si="5"/>
        <v>0</v>
      </c>
      <c r="F23" s="126">
        <f t="shared" si="5"/>
        <v>0</v>
      </c>
      <c r="G23" s="126">
        <f t="shared" si="5"/>
        <v>0</v>
      </c>
      <c r="H23" s="126">
        <f t="shared" si="5"/>
        <v>0</v>
      </c>
      <c r="I23" s="126">
        <f t="shared" si="5"/>
        <v>0</v>
      </c>
      <c r="J23" s="126">
        <f t="shared" si="5"/>
        <v>0</v>
      </c>
      <c r="K23" s="126">
        <f t="shared" si="5"/>
        <v>0</v>
      </c>
      <c r="L23" s="126">
        <f t="shared" si="5"/>
        <v>0</v>
      </c>
      <c r="M23" s="126">
        <f t="shared" si="5"/>
        <v>0</v>
      </c>
      <c r="N23" s="126">
        <f t="shared" si="5"/>
        <v>0</v>
      </c>
      <c r="O23" s="126">
        <f t="shared" si="5"/>
        <v>0</v>
      </c>
      <c r="P23" s="126">
        <f t="shared" si="5"/>
        <v>0</v>
      </c>
      <c r="Q23" s="126">
        <f t="shared" si="5"/>
        <v>0</v>
      </c>
      <c r="R23" s="126">
        <f t="shared" si="5"/>
        <v>0</v>
      </c>
      <c r="S23" s="126">
        <f t="shared" si="5"/>
        <v>0</v>
      </c>
      <c r="T23" s="126">
        <f t="shared" si="2"/>
        <v>0</v>
      </c>
      <c r="U23" s="126">
        <f aca="true" t="shared" si="6" ref="U23:AR23">SUM(U24:U29)</f>
        <v>0</v>
      </c>
      <c r="V23" s="126">
        <f t="shared" si="6"/>
        <v>0</v>
      </c>
      <c r="W23" s="126">
        <f t="shared" si="6"/>
        <v>0</v>
      </c>
      <c r="X23" s="126">
        <f t="shared" si="6"/>
        <v>0</v>
      </c>
      <c r="Y23" s="126">
        <f t="shared" si="6"/>
        <v>0</v>
      </c>
      <c r="Z23" s="126">
        <f t="shared" si="6"/>
        <v>0</v>
      </c>
      <c r="AA23" s="126">
        <f t="shared" si="6"/>
        <v>0</v>
      </c>
      <c r="AB23" s="126">
        <f t="shared" si="6"/>
        <v>0</v>
      </c>
      <c r="AC23" s="126">
        <f t="shared" si="6"/>
        <v>0</v>
      </c>
      <c r="AD23" s="126">
        <f t="shared" si="6"/>
        <v>0</v>
      </c>
      <c r="AE23" s="126">
        <f t="shared" si="6"/>
        <v>0</v>
      </c>
      <c r="AF23" s="126">
        <f t="shared" si="6"/>
        <v>0</v>
      </c>
      <c r="AG23" s="126">
        <f t="shared" si="6"/>
        <v>0</v>
      </c>
      <c r="AH23" s="126">
        <f t="shared" si="6"/>
        <v>0</v>
      </c>
      <c r="AI23" s="126">
        <f t="shared" si="6"/>
        <v>0</v>
      </c>
      <c r="AJ23" s="126">
        <f t="shared" si="6"/>
        <v>0</v>
      </c>
      <c r="AK23" s="126">
        <f t="shared" si="6"/>
        <v>0</v>
      </c>
      <c r="AL23" s="126">
        <f t="shared" si="6"/>
        <v>0</v>
      </c>
      <c r="AM23" s="126">
        <f t="shared" si="6"/>
        <v>0</v>
      </c>
      <c r="AN23" s="126">
        <f t="shared" si="6"/>
        <v>0</v>
      </c>
      <c r="AO23" s="126">
        <f t="shared" si="6"/>
        <v>0</v>
      </c>
      <c r="AP23" s="126">
        <f t="shared" si="6"/>
        <v>0</v>
      </c>
      <c r="AQ23" s="126">
        <f t="shared" si="6"/>
        <v>0</v>
      </c>
      <c r="AR23" s="126">
        <f t="shared" si="6"/>
        <v>0</v>
      </c>
      <c r="AS23" s="166">
        <f t="shared" si="3"/>
        <v>0</v>
      </c>
      <c r="AT23" s="126">
        <f>SUM(AT24:AT29)</f>
        <v>0</v>
      </c>
      <c r="AU23" s="126">
        <f>SUM(AU24:AU29)</f>
        <v>0</v>
      </c>
      <c r="AV23" s="126">
        <f t="shared" si="4"/>
        <v>0</v>
      </c>
    </row>
    <row r="24" spans="1:50" ht="12.75">
      <c r="A24" s="107" t="s">
        <v>392</v>
      </c>
      <c r="B24" s="96" t="s">
        <v>28</v>
      </c>
      <c r="C24" s="77"/>
      <c r="D24" s="77"/>
      <c r="E24" s="77"/>
      <c r="F24" s="77"/>
      <c r="G24" s="77"/>
      <c r="H24" s="77"/>
      <c r="I24" s="77"/>
      <c r="J24" s="78"/>
      <c r="K24" s="78"/>
      <c r="L24" s="78"/>
      <c r="M24" s="78"/>
      <c r="N24" s="77"/>
      <c r="O24" s="78"/>
      <c r="P24" s="78"/>
      <c r="Q24" s="78"/>
      <c r="R24" s="78"/>
      <c r="S24" s="78"/>
      <c r="T24" s="82">
        <f t="shared" si="2"/>
        <v>0</v>
      </c>
      <c r="U24" s="162"/>
      <c r="V24" s="162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9">
        <f t="shared" si="3"/>
        <v>0</v>
      </c>
      <c r="AT24" s="158"/>
      <c r="AU24" s="158"/>
      <c r="AV24" s="82">
        <f t="shared" si="4"/>
        <v>0</v>
      </c>
      <c r="AX24" s="83" t="s">
        <v>27</v>
      </c>
    </row>
    <row r="25" spans="1:48" ht="12.75">
      <c r="A25" s="107" t="s">
        <v>393</v>
      </c>
      <c r="B25" s="96" t="s">
        <v>397</v>
      </c>
      <c r="C25" s="82"/>
      <c r="D25" s="82"/>
      <c r="E25" s="82"/>
      <c r="F25" s="82"/>
      <c r="G25" s="82"/>
      <c r="H25" s="82"/>
      <c r="I25" s="82"/>
      <c r="J25" s="79"/>
      <c r="K25" s="79"/>
      <c r="L25" s="79"/>
      <c r="M25" s="79"/>
      <c r="N25" s="82"/>
      <c r="O25" s="79"/>
      <c r="P25" s="79"/>
      <c r="Q25" s="79"/>
      <c r="R25" s="79"/>
      <c r="S25" s="79"/>
      <c r="T25" s="82">
        <f t="shared" si="2"/>
        <v>0</v>
      </c>
      <c r="U25" s="139"/>
      <c r="V25" s="13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79">
        <f t="shared" si="3"/>
        <v>0</v>
      </c>
      <c r="AT25" s="136"/>
      <c r="AU25" s="136"/>
      <c r="AV25" s="82">
        <f t="shared" si="4"/>
        <v>0</v>
      </c>
    </row>
    <row r="26" spans="1:48" ht="25.5">
      <c r="A26" s="107" t="s">
        <v>394</v>
      </c>
      <c r="B26" s="97" t="s">
        <v>163</v>
      </c>
      <c r="C26" s="82"/>
      <c r="D26" s="82"/>
      <c r="E26" s="82"/>
      <c r="F26" s="82"/>
      <c r="G26" s="82"/>
      <c r="H26" s="82"/>
      <c r="I26" s="82"/>
      <c r="J26" s="79"/>
      <c r="K26" s="79"/>
      <c r="L26" s="79"/>
      <c r="M26" s="79"/>
      <c r="N26" s="82"/>
      <c r="O26" s="79"/>
      <c r="P26" s="79"/>
      <c r="Q26" s="79"/>
      <c r="R26" s="79"/>
      <c r="S26" s="79"/>
      <c r="T26" s="82">
        <f t="shared" si="2"/>
        <v>0</v>
      </c>
      <c r="U26" s="139"/>
      <c r="V26" s="13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79">
        <f t="shared" si="3"/>
        <v>0</v>
      </c>
      <c r="AT26" s="136"/>
      <c r="AU26" s="136"/>
      <c r="AV26" s="82">
        <f t="shared" si="4"/>
        <v>0</v>
      </c>
    </row>
    <row r="27" spans="1:48" ht="25.5">
      <c r="A27" s="107" t="s">
        <v>395</v>
      </c>
      <c r="B27" s="95" t="s">
        <v>243</v>
      </c>
      <c r="C27" s="82"/>
      <c r="D27" s="82"/>
      <c r="E27" s="82"/>
      <c r="F27" s="82"/>
      <c r="G27" s="82"/>
      <c r="H27" s="82"/>
      <c r="I27" s="82"/>
      <c r="J27" s="79"/>
      <c r="K27" s="79"/>
      <c r="L27" s="79"/>
      <c r="M27" s="79"/>
      <c r="N27" s="82"/>
      <c r="O27" s="79"/>
      <c r="P27" s="79"/>
      <c r="Q27" s="79"/>
      <c r="R27" s="79"/>
      <c r="S27" s="79"/>
      <c r="T27" s="82">
        <f t="shared" si="2"/>
        <v>0</v>
      </c>
      <c r="U27" s="139"/>
      <c r="V27" s="13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79">
        <f t="shared" si="3"/>
        <v>0</v>
      </c>
      <c r="AT27" s="136"/>
      <c r="AU27" s="136"/>
      <c r="AV27" s="82">
        <f t="shared" si="4"/>
        <v>0</v>
      </c>
    </row>
    <row r="28" spans="1:48" ht="12.75">
      <c r="A28" s="107" t="s">
        <v>396</v>
      </c>
      <c r="B28" s="127" t="s">
        <v>399</v>
      </c>
      <c r="C28" s="82"/>
      <c r="D28" s="82"/>
      <c r="E28" s="82"/>
      <c r="F28" s="82"/>
      <c r="G28" s="82"/>
      <c r="H28" s="82"/>
      <c r="I28" s="82"/>
      <c r="J28" s="79"/>
      <c r="K28" s="79"/>
      <c r="L28" s="79"/>
      <c r="M28" s="79"/>
      <c r="N28" s="82"/>
      <c r="O28" s="79"/>
      <c r="P28" s="79"/>
      <c r="Q28" s="79"/>
      <c r="R28" s="79"/>
      <c r="S28" s="79"/>
      <c r="T28" s="82">
        <f t="shared" si="2"/>
        <v>0</v>
      </c>
      <c r="U28" s="139"/>
      <c r="V28" s="13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79">
        <f t="shared" si="3"/>
        <v>0</v>
      </c>
      <c r="AT28" s="136"/>
      <c r="AU28" s="136"/>
      <c r="AV28" s="82">
        <f t="shared" si="4"/>
        <v>0</v>
      </c>
    </row>
    <row r="29" spans="1:48" ht="12.75">
      <c r="A29" s="107" t="s">
        <v>398</v>
      </c>
      <c r="B29" s="97" t="s">
        <v>62</v>
      </c>
      <c r="C29" s="77"/>
      <c r="D29" s="77"/>
      <c r="E29" s="77"/>
      <c r="F29" s="77"/>
      <c r="G29" s="77"/>
      <c r="H29" s="77"/>
      <c r="I29" s="77"/>
      <c r="J29" s="78"/>
      <c r="K29" s="78"/>
      <c r="L29" s="78"/>
      <c r="M29" s="78"/>
      <c r="N29" s="77"/>
      <c r="O29" s="78"/>
      <c r="P29" s="78"/>
      <c r="Q29" s="78"/>
      <c r="R29" s="78"/>
      <c r="S29" s="78"/>
      <c r="T29" s="82">
        <f t="shared" si="2"/>
        <v>0</v>
      </c>
      <c r="U29" s="162"/>
      <c r="V29" s="162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9">
        <f t="shared" si="3"/>
        <v>0</v>
      </c>
      <c r="AT29" s="158"/>
      <c r="AU29" s="158"/>
      <c r="AV29" s="82">
        <f t="shared" si="4"/>
        <v>0</v>
      </c>
    </row>
    <row r="30" spans="1:48" s="120" customFormat="1" ht="25.5">
      <c r="A30" s="215" t="s">
        <v>29</v>
      </c>
      <c r="B30" s="216" t="s">
        <v>267</v>
      </c>
      <c r="C30" s="126">
        <f>SUM(C31:C33)</f>
        <v>0</v>
      </c>
      <c r="D30" s="126">
        <f aca="true" t="shared" si="7" ref="D30:AU30">SUM(D31:D33)</f>
        <v>0</v>
      </c>
      <c r="E30" s="126">
        <f t="shared" si="7"/>
        <v>0</v>
      </c>
      <c r="F30" s="126">
        <f t="shared" si="7"/>
        <v>0</v>
      </c>
      <c r="G30" s="126">
        <f t="shared" si="7"/>
        <v>0</v>
      </c>
      <c r="H30" s="126">
        <f t="shared" si="7"/>
        <v>0</v>
      </c>
      <c r="I30" s="126">
        <f t="shared" si="7"/>
        <v>0</v>
      </c>
      <c r="J30" s="126">
        <f t="shared" si="7"/>
        <v>0</v>
      </c>
      <c r="K30" s="126">
        <f t="shared" si="7"/>
        <v>0</v>
      </c>
      <c r="L30" s="126">
        <f t="shared" si="7"/>
        <v>0</v>
      </c>
      <c r="M30" s="126">
        <f t="shared" si="7"/>
        <v>0</v>
      </c>
      <c r="N30" s="126">
        <f t="shared" si="7"/>
        <v>0</v>
      </c>
      <c r="O30" s="126">
        <f t="shared" si="7"/>
        <v>0</v>
      </c>
      <c r="P30" s="126">
        <f t="shared" si="7"/>
        <v>0</v>
      </c>
      <c r="Q30" s="126">
        <f t="shared" si="7"/>
        <v>0</v>
      </c>
      <c r="R30" s="126">
        <f t="shared" si="7"/>
        <v>0</v>
      </c>
      <c r="S30" s="126">
        <f t="shared" si="7"/>
        <v>0</v>
      </c>
      <c r="T30" s="126">
        <f t="shared" si="2"/>
        <v>0</v>
      </c>
      <c r="U30" s="126">
        <f t="shared" si="7"/>
        <v>0</v>
      </c>
      <c r="V30" s="126">
        <f t="shared" si="7"/>
        <v>0</v>
      </c>
      <c r="W30" s="126">
        <f t="shared" si="7"/>
        <v>0</v>
      </c>
      <c r="X30" s="126">
        <f t="shared" si="7"/>
        <v>0</v>
      </c>
      <c r="Y30" s="126">
        <f t="shared" si="7"/>
        <v>0</v>
      </c>
      <c r="Z30" s="126">
        <f t="shared" si="7"/>
        <v>0</v>
      </c>
      <c r="AA30" s="126">
        <f t="shared" si="7"/>
        <v>0</v>
      </c>
      <c r="AB30" s="126">
        <f t="shared" si="7"/>
        <v>0</v>
      </c>
      <c r="AC30" s="126">
        <f t="shared" si="7"/>
        <v>0</v>
      </c>
      <c r="AD30" s="126">
        <f t="shared" si="7"/>
        <v>0</v>
      </c>
      <c r="AE30" s="126">
        <f t="shared" si="7"/>
        <v>0</v>
      </c>
      <c r="AF30" s="126">
        <f t="shared" si="7"/>
        <v>0</v>
      </c>
      <c r="AG30" s="126">
        <f t="shared" si="7"/>
        <v>0</v>
      </c>
      <c r="AH30" s="126">
        <f t="shared" si="7"/>
        <v>0</v>
      </c>
      <c r="AI30" s="126">
        <f t="shared" si="7"/>
        <v>0</v>
      </c>
      <c r="AJ30" s="126">
        <f t="shared" si="7"/>
        <v>0</v>
      </c>
      <c r="AK30" s="126">
        <f t="shared" si="7"/>
        <v>0</v>
      </c>
      <c r="AL30" s="126">
        <f t="shared" si="7"/>
        <v>0</v>
      </c>
      <c r="AM30" s="126">
        <f t="shared" si="7"/>
        <v>0</v>
      </c>
      <c r="AN30" s="126">
        <f t="shared" si="7"/>
        <v>0</v>
      </c>
      <c r="AO30" s="126">
        <f t="shared" si="7"/>
        <v>0</v>
      </c>
      <c r="AP30" s="126">
        <f t="shared" si="7"/>
        <v>0</v>
      </c>
      <c r="AQ30" s="126">
        <f t="shared" si="7"/>
        <v>0</v>
      </c>
      <c r="AR30" s="126">
        <f t="shared" si="7"/>
        <v>0</v>
      </c>
      <c r="AS30" s="166">
        <f t="shared" si="3"/>
        <v>0</v>
      </c>
      <c r="AT30" s="126">
        <f t="shared" si="7"/>
        <v>0</v>
      </c>
      <c r="AU30" s="126">
        <f t="shared" si="7"/>
        <v>0</v>
      </c>
      <c r="AV30" s="126">
        <f t="shared" si="4"/>
        <v>0</v>
      </c>
    </row>
    <row r="31" spans="1:48" ht="12.75">
      <c r="A31" s="99" t="s">
        <v>268</v>
      </c>
      <c r="B31" s="98" t="s">
        <v>390</v>
      </c>
      <c r="C31" s="77"/>
      <c r="D31" s="77"/>
      <c r="E31" s="77"/>
      <c r="F31" s="77"/>
      <c r="G31" s="77"/>
      <c r="H31" s="77"/>
      <c r="I31" s="77"/>
      <c r="J31" s="78"/>
      <c r="K31" s="78"/>
      <c r="L31" s="78"/>
      <c r="M31" s="78"/>
      <c r="N31" s="77"/>
      <c r="O31" s="78"/>
      <c r="P31" s="78"/>
      <c r="Q31" s="78"/>
      <c r="R31" s="78"/>
      <c r="S31" s="78"/>
      <c r="T31" s="82">
        <f t="shared" si="2"/>
        <v>0</v>
      </c>
      <c r="U31" s="162"/>
      <c r="V31" s="162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9">
        <f t="shared" si="3"/>
        <v>0</v>
      </c>
      <c r="AT31" s="158"/>
      <c r="AU31" s="158"/>
      <c r="AV31" s="82">
        <f t="shared" si="4"/>
        <v>0</v>
      </c>
    </row>
    <row r="32" spans="1:48" ht="25.5">
      <c r="A32" s="99" t="s">
        <v>269</v>
      </c>
      <c r="B32" s="98" t="s">
        <v>63</v>
      </c>
      <c r="C32" s="77"/>
      <c r="D32" s="77"/>
      <c r="E32" s="77"/>
      <c r="F32" s="77"/>
      <c r="G32" s="77"/>
      <c r="H32" s="77"/>
      <c r="I32" s="77"/>
      <c r="J32" s="78"/>
      <c r="K32" s="78"/>
      <c r="L32" s="78"/>
      <c r="M32" s="78"/>
      <c r="N32" s="77"/>
      <c r="O32" s="78"/>
      <c r="P32" s="78"/>
      <c r="Q32" s="78"/>
      <c r="R32" s="78"/>
      <c r="S32" s="78"/>
      <c r="T32" s="82">
        <f t="shared" si="2"/>
        <v>0</v>
      </c>
      <c r="U32" s="162"/>
      <c r="V32" s="162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9">
        <f t="shared" si="3"/>
        <v>0</v>
      </c>
      <c r="AT32" s="158"/>
      <c r="AU32" s="158"/>
      <c r="AV32" s="82">
        <f t="shared" si="4"/>
        <v>0</v>
      </c>
    </row>
    <row r="33" spans="1:48" ht="63.75">
      <c r="A33" s="99" t="s">
        <v>270</v>
      </c>
      <c r="B33" s="98" t="s">
        <v>362</v>
      </c>
      <c r="C33" s="77"/>
      <c r="D33" s="77"/>
      <c r="E33" s="77"/>
      <c r="F33" s="77"/>
      <c r="G33" s="77"/>
      <c r="H33" s="77"/>
      <c r="I33" s="77"/>
      <c r="J33" s="78"/>
      <c r="K33" s="78"/>
      <c r="L33" s="78"/>
      <c r="M33" s="78"/>
      <c r="N33" s="77"/>
      <c r="O33" s="78"/>
      <c r="P33" s="78"/>
      <c r="Q33" s="78"/>
      <c r="R33" s="78"/>
      <c r="S33" s="78"/>
      <c r="T33" s="82">
        <f t="shared" si="2"/>
        <v>0</v>
      </c>
      <c r="U33" s="162"/>
      <c r="V33" s="162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9">
        <f t="shared" si="3"/>
        <v>0</v>
      </c>
      <c r="AT33" s="158"/>
      <c r="AU33" s="158"/>
      <c r="AV33" s="82">
        <f t="shared" si="4"/>
        <v>0</v>
      </c>
    </row>
    <row r="34" spans="1:48" ht="12.75">
      <c r="A34" s="129" t="s">
        <v>35</v>
      </c>
      <c r="B34" s="130" t="s">
        <v>271</v>
      </c>
      <c r="C34" s="131">
        <f>SUM(C35:C53)</f>
        <v>0</v>
      </c>
      <c r="D34" s="131">
        <f aca="true" t="shared" si="8" ref="D34:AU34">SUM(D35:D53)</f>
        <v>0</v>
      </c>
      <c r="E34" s="131">
        <f t="shared" si="8"/>
        <v>0</v>
      </c>
      <c r="F34" s="131">
        <f t="shared" si="8"/>
        <v>0</v>
      </c>
      <c r="G34" s="131">
        <f t="shared" si="8"/>
        <v>0</v>
      </c>
      <c r="H34" s="131">
        <f t="shared" si="8"/>
        <v>0</v>
      </c>
      <c r="I34" s="131">
        <f t="shared" si="8"/>
        <v>0</v>
      </c>
      <c r="J34" s="131">
        <f t="shared" si="8"/>
        <v>0</v>
      </c>
      <c r="K34" s="131">
        <f t="shared" si="8"/>
        <v>0</v>
      </c>
      <c r="L34" s="131">
        <f t="shared" si="8"/>
        <v>0</v>
      </c>
      <c r="M34" s="131">
        <f t="shared" si="8"/>
        <v>0</v>
      </c>
      <c r="N34" s="131">
        <f t="shared" si="8"/>
        <v>0</v>
      </c>
      <c r="O34" s="131">
        <f t="shared" si="8"/>
        <v>0</v>
      </c>
      <c r="P34" s="131">
        <f t="shared" si="8"/>
        <v>0</v>
      </c>
      <c r="Q34" s="131">
        <f t="shared" si="8"/>
        <v>0</v>
      </c>
      <c r="R34" s="131">
        <f t="shared" si="8"/>
        <v>0</v>
      </c>
      <c r="S34" s="131">
        <f t="shared" si="8"/>
        <v>0</v>
      </c>
      <c r="T34" s="82">
        <f t="shared" si="2"/>
        <v>0</v>
      </c>
      <c r="U34" s="163">
        <f t="shared" si="8"/>
        <v>0</v>
      </c>
      <c r="V34" s="163">
        <f t="shared" si="8"/>
        <v>0</v>
      </c>
      <c r="W34" s="131">
        <f t="shared" si="8"/>
        <v>0</v>
      </c>
      <c r="X34" s="131">
        <f t="shared" si="8"/>
        <v>0</v>
      </c>
      <c r="Y34" s="131">
        <f t="shared" si="8"/>
        <v>0</v>
      </c>
      <c r="Z34" s="131">
        <f t="shared" si="8"/>
        <v>0</v>
      </c>
      <c r="AA34" s="131">
        <f t="shared" si="8"/>
        <v>0</v>
      </c>
      <c r="AB34" s="131">
        <f t="shared" si="8"/>
        <v>0</v>
      </c>
      <c r="AC34" s="131">
        <f t="shared" si="8"/>
        <v>0</v>
      </c>
      <c r="AD34" s="131">
        <f t="shared" si="8"/>
        <v>0</v>
      </c>
      <c r="AE34" s="131">
        <f t="shared" si="8"/>
        <v>0</v>
      </c>
      <c r="AF34" s="131">
        <f t="shared" si="8"/>
        <v>0</v>
      </c>
      <c r="AG34" s="131">
        <f t="shared" si="8"/>
        <v>0</v>
      </c>
      <c r="AH34" s="131">
        <f t="shared" si="8"/>
        <v>0</v>
      </c>
      <c r="AI34" s="131">
        <f t="shared" si="8"/>
        <v>0</v>
      </c>
      <c r="AJ34" s="131">
        <f t="shared" si="8"/>
        <v>0</v>
      </c>
      <c r="AK34" s="131">
        <f t="shared" si="8"/>
        <v>0</v>
      </c>
      <c r="AL34" s="131">
        <f t="shared" si="8"/>
        <v>0</v>
      </c>
      <c r="AM34" s="131">
        <f t="shared" si="8"/>
        <v>0</v>
      </c>
      <c r="AN34" s="131">
        <f t="shared" si="8"/>
        <v>0</v>
      </c>
      <c r="AO34" s="131">
        <f t="shared" si="8"/>
        <v>0</v>
      </c>
      <c r="AP34" s="131">
        <f t="shared" si="8"/>
        <v>0</v>
      </c>
      <c r="AQ34" s="131">
        <f t="shared" si="8"/>
        <v>0</v>
      </c>
      <c r="AR34" s="131">
        <f t="shared" si="8"/>
        <v>0</v>
      </c>
      <c r="AS34" s="79">
        <f t="shared" si="3"/>
        <v>0</v>
      </c>
      <c r="AT34" s="158">
        <f t="shared" si="8"/>
        <v>0</v>
      </c>
      <c r="AU34" s="158">
        <f t="shared" si="8"/>
        <v>0</v>
      </c>
      <c r="AV34" s="82">
        <f t="shared" si="4"/>
        <v>0</v>
      </c>
    </row>
    <row r="35" spans="1:48" ht="12.75">
      <c r="A35" s="99" t="s">
        <v>272</v>
      </c>
      <c r="B35" s="99" t="s">
        <v>64</v>
      </c>
      <c r="C35" s="84"/>
      <c r="D35" s="84"/>
      <c r="E35" s="84"/>
      <c r="F35" s="77"/>
      <c r="G35" s="77"/>
      <c r="H35" s="77"/>
      <c r="I35" s="77"/>
      <c r="J35" s="78"/>
      <c r="K35" s="78"/>
      <c r="L35" s="78"/>
      <c r="M35" s="78"/>
      <c r="N35" s="77"/>
      <c r="O35" s="78"/>
      <c r="P35" s="78"/>
      <c r="Q35" s="78"/>
      <c r="R35" s="78"/>
      <c r="S35" s="78"/>
      <c r="T35" s="82">
        <f t="shared" si="2"/>
        <v>0</v>
      </c>
      <c r="U35" s="139"/>
      <c r="V35" s="162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9">
        <f t="shared" si="3"/>
        <v>0</v>
      </c>
      <c r="AT35" s="158"/>
      <c r="AU35" s="158"/>
      <c r="AV35" s="82">
        <f t="shared" si="4"/>
        <v>0</v>
      </c>
    </row>
    <row r="36" spans="1:48" ht="12.75">
      <c r="A36" s="99" t="s">
        <v>273</v>
      </c>
      <c r="B36" s="99" t="s">
        <v>389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82">
        <f t="shared" si="2"/>
        <v>0</v>
      </c>
      <c r="U36" s="139"/>
      <c r="V36" s="162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9">
        <f t="shared" si="3"/>
        <v>0</v>
      </c>
      <c r="AT36" s="136"/>
      <c r="AU36" s="136"/>
      <c r="AV36" s="82">
        <f t="shared" si="4"/>
        <v>0</v>
      </c>
    </row>
    <row r="37" spans="1:48" ht="25.5">
      <c r="A37" s="99" t="s">
        <v>274</v>
      </c>
      <c r="B37" s="99" t="s">
        <v>275</v>
      </c>
      <c r="C37" s="84"/>
      <c r="D37" s="84"/>
      <c r="E37" s="84"/>
      <c r="F37" s="77"/>
      <c r="G37" s="77"/>
      <c r="H37" s="77"/>
      <c r="I37" s="77"/>
      <c r="J37" s="78"/>
      <c r="K37" s="78"/>
      <c r="L37" s="78"/>
      <c r="M37" s="78"/>
      <c r="N37" s="77"/>
      <c r="O37" s="78"/>
      <c r="P37" s="78"/>
      <c r="Q37" s="78"/>
      <c r="R37" s="78"/>
      <c r="S37" s="78"/>
      <c r="T37" s="82">
        <f t="shared" si="2"/>
        <v>0</v>
      </c>
      <c r="U37" s="139"/>
      <c r="V37" s="162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9">
        <f t="shared" si="3"/>
        <v>0</v>
      </c>
      <c r="AT37" s="158"/>
      <c r="AU37" s="158"/>
      <c r="AV37" s="82">
        <f t="shared" si="4"/>
        <v>0</v>
      </c>
    </row>
    <row r="38" spans="1:48" ht="12.75">
      <c r="A38" s="99" t="s">
        <v>276</v>
      </c>
      <c r="B38" s="99" t="s">
        <v>66</v>
      </c>
      <c r="C38" s="84"/>
      <c r="D38" s="84"/>
      <c r="E38" s="84"/>
      <c r="F38" s="77"/>
      <c r="G38" s="77"/>
      <c r="H38" s="77"/>
      <c r="I38" s="77"/>
      <c r="J38" s="78"/>
      <c r="K38" s="78"/>
      <c r="L38" s="78"/>
      <c r="M38" s="78"/>
      <c r="N38" s="77"/>
      <c r="O38" s="78"/>
      <c r="P38" s="78"/>
      <c r="Q38" s="78"/>
      <c r="R38" s="78"/>
      <c r="S38" s="78"/>
      <c r="T38" s="82">
        <f t="shared" si="2"/>
        <v>0</v>
      </c>
      <c r="U38" s="139"/>
      <c r="V38" s="162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9">
        <f t="shared" si="3"/>
        <v>0</v>
      </c>
      <c r="AT38" s="158"/>
      <c r="AU38" s="158"/>
      <c r="AV38" s="82">
        <f t="shared" si="4"/>
        <v>0</v>
      </c>
    </row>
    <row r="39" spans="1:48" ht="12.75">
      <c r="A39" s="99" t="s">
        <v>40</v>
      </c>
      <c r="B39" s="99" t="s">
        <v>67</v>
      </c>
      <c r="C39" s="84"/>
      <c r="D39" s="84"/>
      <c r="E39" s="84"/>
      <c r="F39" s="77"/>
      <c r="G39" s="77"/>
      <c r="H39" s="77"/>
      <c r="I39" s="77"/>
      <c r="J39" s="78"/>
      <c r="K39" s="78"/>
      <c r="L39" s="78"/>
      <c r="M39" s="78"/>
      <c r="N39" s="77"/>
      <c r="O39" s="78"/>
      <c r="P39" s="78"/>
      <c r="Q39" s="78"/>
      <c r="R39" s="78"/>
      <c r="S39" s="78"/>
      <c r="T39" s="82">
        <f t="shared" si="2"/>
        <v>0</v>
      </c>
      <c r="U39" s="139"/>
      <c r="V39" s="162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9">
        <f t="shared" si="3"/>
        <v>0</v>
      </c>
      <c r="AT39" s="158"/>
      <c r="AU39" s="158"/>
      <c r="AV39" s="82">
        <f t="shared" si="4"/>
        <v>0</v>
      </c>
    </row>
    <row r="40" spans="1:48" ht="25.5">
      <c r="A40" s="99" t="s">
        <v>41</v>
      </c>
      <c r="B40" s="99" t="s">
        <v>277</v>
      </c>
      <c r="C40" s="84"/>
      <c r="D40" s="84"/>
      <c r="E40" s="84"/>
      <c r="F40" s="77"/>
      <c r="G40" s="77"/>
      <c r="H40" s="77"/>
      <c r="I40" s="77"/>
      <c r="J40" s="78"/>
      <c r="K40" s="78"/>
      <c r="L40" s="78"/>
      <c r="M40" s="78"/>
      <c r="N40" s="77"/>
      <c r="O40" s="78"/>
      <c r="P40" s="78"/>
      <c r="Q40" s="78"/>
      <c r="R40" s="78"/>
      <c r="S40" s="78"/>
      <c r="T40" s="82">
        <f t="shared" si="2"/>
        <v>0</v>
      </c>
      <c r="U40" s="139"/>
      <c r="V40" s="162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9">
        <f t="shared" si="3"/>
        <v>0</v>
      </c>
      <c r="AT40" s="158"/>
      <c r="AU40" s="158"/>
      <c r="AV40" s="82">
        <f t="shared" si="4"/>
        <v>0</v>
      </c>
    </row>
    <row r="41" spans="1:48" ht="12.75">
      <c r="A41" s="99" t="s">
        <v>42</v>
      </c>
      <c r="B41" s="99" t="s">
        <v>70</v>
      </c>
      <c r="C41" s="84"/>
      <c r="D41" s="84"/>
      <c r="E41" s="84"/>
      <c r="F41" s="77"/>
      <c r="G41" s="77"/>
      <c r="H41" s="77"/>
      <c r="I41" s="77"/>
      <c r="J41" s="78"/>
      <c r="K41" s="78"/>
      <c r="L41" s="78"/>
      <c r="M41" s="78"/>
      <c r="N41" s="77"/>
      <c r="O41" s="78"/>
      <c r="P41" s="78"/>
      <c r="Q41" s="78"/>
      <c r="R41" s="78"/>
      <c r="S41" s="78"/>
      <c r="T41" s="82">
        <f t="shared" si="2"/>
        <v>0</v>
      </c>
      <c r="U41" s="139"/>
      <c r="V41" s="162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9">
        <f t="shared" si="3"/>
        <v>0</v>
      </c>
      <c r="AT41" s="158"/>
      <c r="AU41" s="158"/>
      <c r="AV41" s="82">
        <f t="shared" si="4"/>
        <v>0</v>
      </c>
    </row>
    <row r="42" spans="1:48" ht="12.75">
      <c r="A42" s="99" t="s">
        <v>43</v>
      </c>
      <c r="B42" s="99" t="s">
        <v>155</v>
      </c>
      <c r="C42" s="84"/>
      <c r="D42" s="84"/>
      <c r="E42" s="84"/>
      <c r="F42" s="77"/>
      <c r="G42" s="77"/>
      <c r="H42" s="77"/>
      <c r="I42" s="77"/>
      <c r="J42" s="78"/>
      <c r="K42" s="78"/>
      <c r="L42" s="78"/>
      <c r="M42" s="78"/>
      <c r="N42" s="77"/>
      <c r="O42" s="78"/>
      <c r="P42" s="78"/>
      <c r="Q42" s="78"/>
      <c r="R42" s="78"/>
      <c r="S42" s="78"/>
      <c r="T42" s="82">
        <f t="shared" si="2"/>
        <v>0</v>
      </c>
      <c r="U42" s="139"/>
      <c r="V42" s="162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9">
        <f t="shared" si="3"/>
        <v>0</v>
      </c>
      <c r="AT42" s="158"/>
      <c r="AU42" s="158"/>
      <c r="AV42" s="82">
        <f t="shared" si="4"/>
        <v>0</v>
      </c>
    </row>
    <row r="43" spans="1:48" ht="12.75">
      <c r="A43" s="99" t="s">
        <v>44</v>
      </c>
      <c r="B43" s="99" t="s">
        <v>156</v>
      </c>
      <c r="C43" s="84"/>
      <c r="D43" s="84"/>
      <c r="E43" s="84"/>
      <c r="F43" s="77"/>
      <c r="G43" s="77"/>
      <c r="H43" s="77"/>
      <c r="I43" s="77"/>
      <c r="J43" s="78"/>
      <c r="K43" s="78"/>
      <c r="L43" s="78"/>
      <c r="M43" s="78"/>
      <c r="N43" s="77"/>
      <c r="O43" s="78"/>
      <c r="P43" s="78"/>
      <c r="Q43" s="78"/>
      <c r="R43" s="78"/>
      <c r="S43" s="78"/>
      <c r="T43" s="82">
        <f t="shared" si="2"/>
        <v>0</v>
      </c>
      <c r="U43" s="139"/>
      <c r="V43" s="162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9">
        <f t="shared" si="3"/>
        <v>0</v>
      </c>
      <c r="AT43" s="158"/>
      <c r="AU43" s="158"/>
      <c r="AV43" s="82">
        <f t="shared" si="4"/>
        <v>0</v>
      </c>
    </row>
    <row r="44" spans="1:48" ht="12.75">
      <c r="A44" s="99" t="s">
        <v>45</v>
      </c>
      <c r="B44" s="99" t="s">
        <v>46</v>
      </c>
      <c r="C44" s="84"/>
      <c r="D44" s="84"/>
      <c r="E44" s="84"/>
      <c r="F44" s="77"/>
      <c r="G44" s="77"/>
      <c r="H44" s="77"/>
      <c r="I44" s="77"/>
      <c r="J44" s="78"/>
      <c r="K44" s="78"/>
      <c r="L44" s="78"/>
      <c r="M44" s="78"/>
      <c r="N44" s="77"/>
      <c r="O44" s="78"/>
      <c r="P44" s="78"/>
      <c r="Q44" s="78"/>
      <c r="R44" s="78"/>
      <c r="S44" s="78"/>
      <c r="T44" s="82">
        <f t="shared" si="2"/>
        <v>0</v>
      </c>
      <c r="U44" s="139"/>
      <c r="V44" s="162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9">
        <f t="shared" si="3"/>
        <v>0</v>
      </c>
      <c r="AT44" s="158"/>
      <c r="AU44" s="158"/>
      <c r="AV44" s="82">
        <f t="shared" si="4"/>
        <v>0</v>
      </c>
    </row>
    <row r="45" spans="1:48" ht="12.75">
      <c r="A45" s="107" t="s">
        <v>54</v>
      </c>
      <c r="B45" s="100" t="s">
        <v>68</v>
      </c>
      <c r="C45" s="84"/>
      <c r="D45" s="84"/>
      <c r="E45" s="84"/>
      <c r="F45" s="77"/>
      <c r="G45" s="77"/>
      <c r="H45" s="77"/>
      <c r="I45" s="77"/>
      <c r="J45" s="78"/>
      <c r="K45" s="78"/>
      <c r="L45" s="78"/>
      <c r="M45" s="78"/>
      <c r="N45" s="77"/>
      <c r="O45" s="78"/>
      <c r="P45" s="78"/>
      <c r="Q45" s="78"/>
      <c r="R45" s="78"/>
      <c r="S45" s="78"/>
      <c r="T45" s="82">
        <f t="shared" si="2"/>
        <v>0</v>
      </c>
      <c r="U45" s="139"/>
      <c r="V45" s="162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9">
        <f t="shared" si="3"/>
        <v>0</v>
      </c>
      <c r="AT45" s="158"/>
      <c r="AU45" s="158"/>
      <c r="AV45" s="82">
        <f t="shared" si="4"/>
        <v>0</v>
      </c>
    </row>
    <row r="46" spans="1:48" ht="25.5">
      <c r="A46" s="107" t="s">
        <v>55</v>
      </c>
      <c r="B46" s="97" t="s">
        <v>83</v>
      </c>
      <c r="C46" s="84"/>
      <c r="D46" s="84"/>
      <c r="E46" s="84"/>
      <c r="F46" s="77"/>
      <c r="G46" s="77"/>
      <c r="H46" s="77"/>
      <c r="I46" s="77"/>
      <c r="J46" s="78"/>
      <c r="K46" s="78"/>
      <c r="L46" s="78"/>
      <c r="M46" s="78"/>
      <c r="N46" s="77"/>
      <c r="O46" s="78"/>
      <c r="P46" s="78"/>
      <c r="Q46" s="78"/>
      <c r="R46" s="78"/>
      <c r="S46" s="78"/>
      <c r="T46" s="82">
        <f t="shared" si="2"/>
        <v>0</v>
      </c>
      <c r="U46" s="139"/>
      <c r="V46" s="162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9">
        <f t="shared" si="3"/>
        <v>0</v>
      </c>
      <c r="AT46" s="158"/>
      <c r="AU46" s="158"/>
      <c r="AV46" s="82">
        <f t="shared" si="4"/>
        <v>0</v>
      </c>
    </row>
    <row r="47" spans="1:48" ht="25.5">
      <c r="A47" s="107" t="s">
        <v>56</v>
      </c>
      <c r="B47" s="97" t="s">
        <v>114</v>
      </c>
      <c r="C47" s="84"/>
      <c r="D47" s="84"/>
      <c r="E47" s="84"/>
      <c r="F47" s="77"/>
      <c r="G47" s="77"/>
      <c r="H47" s="77"/>
      <c r="I47" s="77"/>
      <c r="J47" s="78"/>
      <c r="K47" s="78"/>
      <c r="L47" s="78"/>
      <c r="M47" s="78"/>
      <c r="N47" s="77"/>
      <c r="O47" s="78"/>
      <c r="P47" s="78"/>
      <c r="Q47" s="78"/>
      <c r="R47" s="78"/>
      <c r="S47" s="78"/>
      <c r="T47" s="82">
        <f t="shared" si="2"/>
        <v>0</v>
      </c>
      <c r="U47" s="139"/>
      <c r="V47" s="162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9">
        <f t="shared" si="3"/>
        <v>0</v>
      </c>
      <c r="AT47" s="158"/>
      <c r="AU47" s="158"/>
      <c r="AV47" s="82">
        <f t="shared" si="4"/>
        <v>0</v>
      </c>
    </row>
    <row r="48" spans="1:48" ht="25.5">
      <c r="A48" s="107" t="s">
        <v>57</v>
      </c>
      <c r="B48" s="97" t="s">
        <v>88</v>
      </c>
      <c r="C48" s="84"/>
      <c r="D48" s="84"/>
      <c r="E48" s="84"/>
      <c r="F48" s="77"/>
      <c r="G48" s="77"/>
      <c r="H48" s="77"/>
      <c r="I48" s="77"/>
      <c r="J48" s="78"/>
      <c r="K48" s="78"/>
      <c r="L48" s="78"/>
      <c r="M48" s="78"/>
      <c r="N48" s="77"/>
      <c r="O48" s="78"/>
      <c r="P48" s="78"/>
      <c r="Q48" s="78"/>
      <c r="R48" s="78"/>
      <c r="S48" s="78"/>
      <c r="T48" s="82">
        <f t="shared" si="2"/>
        <v>0</v>
      </c>
      <c r="U48" s="139"/>
      <c r="V48" s="162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9">
        <f t="shared" si="3"/>
        <v>0</v>
      </c>
      <c r="AT48" s="158"/>
      <c r="AU48" s="158"/>
      <c r="AV48" s="82">
        <f t="shared" si="4"/>
        <v>0</v>
      </c>
    </row>
    <row r="49" spans="1:48" ht="12.75">
      <c r="A49" s="107" t="s">
        <v>122</v>
      </c>
      <c r="B49" s="101" t="s">
        <v>178</v>
      </c>
      <c r="C49" s="84"/>
      <c r="D49" s="84"/>
      <c r="E49" s="84"/>
      <c r="F49" s="77"/>
      <c r="G49" s="77"/>
      <c r="H49" s="77"/>
      <c r="I49" s="77"/>
      <c r="J49" s="78"/>
      <c r="K49" s="78"/>
      <c r="L49" s="78"/>
      <c r="M49" s="78"/>
      <c r="N49" s="77"/>
      <c r="O49" s="78"/>
      <c r="P49" s="78"/>
      <c r="Q49" s="78"/>
      <c r="R49" s="78"/>
      <c r="S49" s="78"/>
      <c r="T49" s="82">
        <f t="shared" si="2"/>
        <v>0</v>
      </c>
      <c r="U49" s="139"/>
      <c r="V49" s="162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9">
        <f t="shared" si="3"/>
        <v>0</v>
      </c>
      <c r="AT49" s="158"/>
      <c r="AU49" s="158"/>
      <c r="AV49" s="82">
        <f t="shared" si="4"/>
        <v>0</v>
      </c>
    </row>
    <row r="50" spans="1:48" ht="25.5">
      <c r="A50" s="107" t="s">
        <v>129</v>
      </c>
      <c r="B50" s="101" t="s">
        <v>179</v>
      </c>
      <c r="C50" s="84"/>
      <c r="D50" s="84"/>
      <c r="E50" s="84"/>
      <c r="F50" s="77"/>
      <c r="G50" s="77"/>
      <c r="H50" s="77"/>
      <c r="I50" s="77"/>
      <c r="J50" s="78"/>
      <c r="K50" s="78"/>
      <c r="L50" s="78"/>
      <c r="M50" s="78"/>
      <c r="N50" s="77"/>
      <c r="O50" s="78"/>
      <c r="P50" s="78"/>
      <c r="Q50" s="78"/>
      <c r="R50" s="78"/>
      <c r="S50" s="78"/>
      <c r="T50" s="82">
        <f t="shared" si="2"/>
        <v>0</v>
      </c>
      <c r="U50" s="139"/>
      <c r="V50" s="162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9">
        <f t="shared" si="3"/>
        <v>0</v>
      </c>
      <c r="AT50" s="158"/>
      <c r="AU50" s="158"/>
      <c r="AV50" s="82">
        <f t="shared" si="4"/>
        <v>0</v>
      </c>
    </row>
    <row r="51" spans="1:48" ht="25.5">
      <c r="A51" s="107" t="s">
        <v>130</v>
      </c>
      <c r="B51" s="101" t="s">
        <v>119</v>
      </c>
      <c r="C51" s="84"/>
      <c r="D51" s="84"/>
      <c r="E51" s="84"/>
      <c r="F51" s="77"/>
      <c r="G51" s="77"/>
      <c r="H51" s="77"/>
      <c r="I51" s="77"/>
      <c r="J51" s="78"/>
      <c r="K51" s="78"/>
      <c r="L51" s="78"/>
      <c r="M51" s="78"/>
      <c r="N51" s="77"/>
      <c r="O51" s="78"/>
      <c r="P51" s="78"/>
      <c r="Q51" s="78"/>
      <c r="R51" s="78"/>
      <c r="S51" s="78"/>
      <c r="T51" s="82">
        <f t="shared" si="2"/>
        <v>0</v>
      </c>
      <c r="U51" s="139"/>
      <c r="V51" s="162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9">
        <f t="shared" si="3"/>
        <v>0</v>
      </c>
      <c r="AT51" s="158"/>
      <c r="AU51" s="158"/>
      <c r="AV51" s="82">
        <f t="shared" si="4"/>
        <v>0</v>
      </c>
    </row>
    <row r="52" spans="1:48" ht="25.5">
      <c r="A52" s="107" t="s">
        <v>131</v>
      </c>
      <c r="B52" s="101" t="s">
        <v>118</v>
      </c>
      <c r="C52" s="84"/>
      <c r="D52" s="84"/>
      <c r="E52" s="84"/>
      <c r="F52" s="77"/>
      <c r="G52" s="77"/>
      <c r="H52" s="77"/>
      <c r="I52" s="77"/>
      <c r="J52" s="78"/>
      <c r="K52" s="78"/>
      <c r="L52" s="78"/>
      <c r="M52" s="78"/>
      <c r="N52" s="77"/>
      <c r="O52" s="78"/>
      <c r="P52" s="78"/>
      <c r="Q52" s="78"/>
      <c r="R52" s="78"/>
      <c r="S52" s="78"/>
      <c r="T52" s="82">
        <f t="shared" si="2"/>
        <v>0</v>
      </c>
      <c r="U52" s="139"/>
      <c r="V52" s="162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9">
        <f t="shared" si="3"/>
        <v>0</v>
      </c>
      <c r="AT52" s="158"/>
      <c r="AU52" s="158"/>
      <c r="AV52" s="82">
        <f t="shared" si="4"/>
        <v>0</v>
      </c>
    </row>
    <row r="53" spans="1:48" ht="25.5">
      <c r="A53" s="107" t="s">
        <v>180</v>
      </c>
      <c r="B53" s="101" t="s">
        <v>117</v>
      </c>
      <c r="C53" s="84"/>
      <c r="D53" s="84"/>
      <c r="E53" s="84"/>
      <c r="F53" s="77"/>
      <c r="G53" s="77"/>
      <c r="H53" s="77"/>
      <c r="I53" s="77"/>
      <c r="J53" s="78"/>
      <c r="K53" s="78"/>
      <c r="L53" s="78"/>
      <c r="M53" s="78"/>
      <c r="N53" s="77"/>
      <c r="O53" s="78"/>
      <c r="P53" s="78"/>
      <c r="Q53" s="78"/>
      <c r="R53" s="78"/>
      <c r="S53" s="78"/>
      <c r="T53" s="82">
        <f t="shared" si="2"/>
        <v>0</v>
      </c>
      <c r="U53" s="139"/>
      <c r="V53" s="162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9">
        <f t="shared" si="3"/>
        <v>0</v>
      </c>
      <c r="AT53" s="158"/>
      <c r="AU53" s="158"/>
      <c r="AV53" s="82">
        <f t="shared" si="4"/>
        <v>0</v>
      </c>
    </row>
    <row r="54" spans="1:48" ht="12.75">
      <c r="A54" s="108" t="s">
        <v>33</v>
      </c>
      <c r="B54" s="128" t="s">
        <v>278</v>
      </c>
      <c r="C54" s="123">
        <f>SUM(C55+C64+C67+C70)</f>
        <v>0</v>
      </c>
      <c r="D54" s="123">
        <f aca="true" t="shared" si="9" ref="D54:AU54">SUM(D55+D64+D67+D70)</f>
        <v>0</v>
      </c>
      <c r="E54" s="123">
        <f t="shared" si="9"/>
        <v>0</v>
      </c>
      <c r="F54" s="123">
        <f t="shared" si="9"/>
        <v>0</v>
      </c>
      <c r="G54" s="123">
        <f t="shared" si="9"/>
        <v>0</v>
      </c>
      <c r="H54" s="123">
        <f t="shared" si="9"/>
        <v>0</v>
      </c>
      <c r="I54" s="123">
        <f t="shared" si="9"/>
        <v>0</v>
      </c>
      <c r="J54" s="123">
        <f t="shared" si="9"/>
        <v>0</v>
      </c>
      <c r="K54" s="123">
        <f t="shared" si="9"/>
        <v>0</v>
      </c>
      <c r="L54" s="123">
        <f t="shared" si="9"/>
        <v>0</v>
      </c>
      <c r="M54" s="123">
        <f t="shared" si="9"/>
        <v>0</v>
      </c>
      <c r="N54" s="123">
        <f t="shared" si="9"/>
        <v>0</v>
      </c>
      <c r="O54" s="123">
        <f t="shared" si="9"/>
        <v>0</v>
      </c>
      <c r="P54" s="123">
        <f t="shared" si="9"/>
        <v>0</v>
      </c>
      <c r="Q54" s="123">
        <f t="shared" si="9"/>
        <v>0</v>
      </c>
      <c r="R54" s="123">
        <f t="shared" si="9"/>
        <v>0</v>
      </c>
      <c r="S54" s="123">
        <f t="shared" si="9"/>
        <v>0</v>
      </c>
      <c r="T54" s="82">
        <f t="shared" si="2"/>
        <v>0</v>
      </c>
      <c r="U54" s="138">
        <f t="shared" si="9"/>
        <v>0</v>
      </c>
      <c r="V54" s="138">
        <f t="shared" si="9"/>
        <v>0</v>
      </c>
      <c r="W54" s="123">
        <f t="shared" si="9"/>
        <v>0</v>
      </c>
      <c r="X54" s="123">
        <f t="shared" si="9"/>
        <v>0</v>
      </c>
      <c r="Y54" s="123">
        <f t="shared" si="9"/>
        <v>0</v>
      </c>
      <c r="Z54" s="123">
        <f t="shared" si="9"/>
        <v>0</v>
      </c>
      <c r="AA54" s="123">
        <f t="shared" si="9"/>
        <v>0</v>
      </c>
      <c r="AB54" s="123">
        <f t="shared" si="9"/>
        <v>0</v>
      </c>
      <c r="AC54" s="123">
        <f t="shared" si="9"/>
        <v>0</v>
      </c>
      <c r="AD54" s="123">
        <f t="shared" si="9"/>
        <v>0</v>
      </c>
      <c r="AE54" s="123">
        <f t="shared" si="9"/>
        <v>0</v>
      </c>
      <c r="AF54" s="123">
        <f t="shared" si="9"/>
        <v>0</v>
      </c>
      <c r="AG54" s="123">
        <f t="shared" si="9"/>
        <v>0</v>
      </c>
      <c r="AH54" s="123">
        <f t="shared" si="9"/>
        <v>0</v>
      </c>
      <c r="AI54" s="123">
        <f t="shared" si="9"/>
        <v>0</v>
      </c>
      <c r="AJ54" s="123">
        <f t="shared" si="9"/>
        <v>0</v>
      </c>
      <c r="AK54" s="123">
        <f t="shared" si="9"/>
        <v>0</v>
      </c>
      <c r="AL54" s="123">
        <f t="shared" si="9"/>
        <v>0</v>
      </c>
      <c r="AM54" s="123">
        <f t="shared" si="9"/>
        <v>0</v>
      </c>
      <c r="AN54" s="123">
        <f t="shared" si="9"/>
        <v>0</v>
      </c>
      <c r="AO54" s="123">
        <f t="shared" si="9"/>
        <v>0</v>
      </c>
      <c r="AP54" s="123">
        <f t="shared" si="9"/>
        <v>0</v>
      </c>
      <c r="AQ54" s="123">
        <f t="shared" si="9"/>
        <v>0</v>
      </c>
      <c r="AR54" s="123">
        <f t="shared" si="9"/>
        <v>0</v>
      </c>
      <c r="AS54" s="79">
        <f t="shared" si="3"/>
        <v>0</v>
      </c>
      <c r="AT54" s="136">
        <f t="shared" si="9"/>
        <v>0</v>
      </c>
      <c r="AU54" s="136">
        <f t="shared" si="9"/>
        <v>0</v>
      </c>
      <c r="AV54" s="82">
        <f t="shared" si="4"/>
        <v>0</v>
      </c>
    </row>
    <row r="55" spans="1:48" ht="51">
      <c r="A55" s="102" t="s">
        <v>47</v>
      </c>
      <c r="B55" s="102" t="s">
        <v>333</v>
      </c>
      <c r="C55" s="80">
        <f>SUM(C56:C63)</f>
        <v>0</v>
      </c>
      <c r="D55" s="80">
        <f aca="true" t="shared" si="10" ref="D55:AU55">SUM(D56:D63)</f>
        <v>0</v>
      </c>
      <c r="E55" s="80">
        <f t="shared" si="10"/>
        <v>0</v>
      </c>
      <c r="F55" s="80">
        <f t="shared" si="10"/>
        <v>0</v>
      </c>
      <c r="G55" s="80">
        <f t="shared" si="10"/>
        <v>0</v>
      </c>
      <c r="H55" s="80">
        <f t="shared" si="10"/>
        <v>0</v>
      </c>
      <c r="I55" s="80">
        <f t="shared" si="10"/>
        <v>0</v>
      </c>
      <c r="J55" s="80">
        <f t="shared" si="10"/>
        <v>0</v>
      </c>
      <c r="K55" s="80">
        <f t="shared" si="10"/>
        <v>0</v>
      </c>
      <c r="L55" s="80">
        <f t="shared" si="10"/>
        <v>0</v>
      </c>
      <c r="M55" s="80">
        <f t="shared" si="10"/>
        <v>0</v>
      </c>
      <c r="N55" s="80">
        <f t="shared" si="10"/>
        <v>0</v>
      </c>
      <c r="O55" s="80">
        <f t="shared" si="10"/>
        <v>0</v>
      </c>
      <c r="P55" s="80">
        <f t="shared" si="10"/>
        <v>0</v>
      </c>
      <c r="Q55" s="80">
        <f t="shared" si="10"/>
        <v>0</v>
      </c>
      <c r="R55" s="80">
        <f t="shared" si="10"/>
        <v>0</v>
      </c>
      <c r="S55" s="80">
        <f t="shared" si="10"/>
        <v>0</v>
      </c>
      <c r="T55" s="82">
        <f t="shared" si="2"/>
        <v>0</v>
      </c>
      <c r="U55" s="163">
        <f t="shared" si="10"/>
        <v>0</v>
      </c>
      <c r="V55" s="163">
        <f t="shared" si="10"/>
        <v>0</v>
      </c>
      <c r="W55" s="80">
        <f t="shared" si="10"/>
        <v>0</v>
      </c>
      <c r="X55" s="80">
        <f t="shared" si="10"/>
        <v>0</v>
      </c>
      <c r="Y55" s="80">
        <f t="shared" si="10"/>
        <v>0</v>
      </c>
      <c r="Z55" s="80">
        <f t="shared" si="10"/>
        <v>0</v>
      </c>
      <c r="AA55" s="80">
        <f t="shared" si="10"/>
        <v>0</v>
      </c>
      <c r="AB55" s="80">
        <f t="shared" si="10"/>
        <v>0</v>
      </c>
      <c r="AC55" s="80">
        <f t="shared" si="10"/>
        <v>0</v>
      </c>
      <c r="AD55" s="80">
        <f t="shared" si="10"/>
        <v>0</v>
      </c>
      <c r="AE55" s="80">
        <f t="shared" si="10"/>
        <v>0</v>
      </c>
      <c r="AF55" s="80">
        <f t="shared" si="10"/>
        <v>0</v>
      </c>
      <c r="AG55" s="80">
        <f t="shared" si="10"/>
        <v>0</v>
      </c>
      <c r="AH55" s="80">
        <f t="shared" si="10"/>
        <v>0</v>
      </c>
      <c r="AI55" s="80">
        <f t="shared" si="10"/>
        <v>0</v>
      </c>
      <c r="AJ55" s="80">
        <f t="shared" si="10"/>
        <v>0</v>
      </c>
      <c r="AK55" s="80">
        <f t="shared" si="10"/>
        <v>0</v>
      </c>
      <c r="AL55" s="80">
        <f t="shared" si="10"/>
        <v>0</v>
      </c>
      <c r="AM55" s="80">
        <f t="shared" si="10"/>
        <v>0</v>
      </c>
      <c r="AN55" s="80">
        <f t="shared" si="10"/>
        <v>0</v>
      </c>
      <c r="AO55" s="80">
        <f t="shared" si="10"/>
        <v>0</v>
      </c>
      <c r="AP55" s="80">
        <f t="shared" si="10"/>
        <v>0</v>
      </c>
      <c r="AQ55" s="80">
        <f t="shared" si="10"/>
        <v>0</v>
      </c>
      <c r="AR55" s="80">
        <f t="shared" si="10"/>
        <v>0</v>
      </c>
      <c r="AS55" s="79">
        <f t="shared" si="3"/>
        <v>0</v>
      </c>
      <c r="AT55" s="158">
        <f t="shared" si="10"/>
        <v>0</v>
      </c>
      <c r="AU55" s="158">
        <f t="shared" si="10"/>
        <v>0</v>
      </c>
      <c r="AV55" s="82">
        <f t="shared" si="4"/>
        <v>0</v>
      </c>
    </row>
    <row r="56" spans="1:48" ht="25.5">
      <c r="A56" s="99" t="s">
        <v>48</v>
      </c>
      <c r="B56" s="99" t="s">
        <v>404</v>
      </c>
      <c r="C56" s="84"/>
      <c r="D56" s="77"/>
      <c r="E56" s="77"/>
      <c r="F56" s="77"/>
      <c r="G56" s="77"/>
      <c r="H56" s="77"/>
      <c r="I56" s="77"/>
      <c r="J56" s="78"/>
      <c r="K56" s="78"/>
      <c r="L56" s="78"/>
      <c r="M56" s="78"/>
      <c r="N56" s="77"/>
      <c r="O56" s="78"/>
      <c r="P56" s="78"/>
      <c r="Q56" s="78"/>
      <c r="R56" s="78"/>
      <c r="S56" s="78"/>
      <c r="T56" s="82">
        <f t="shared" si="2"/>
        <v>0</v>
      </c>
      <c r="U56" s="162"/>
      <c r="V56" s="162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9">
        <f t="shared" si="3"/>
        <v>0</v>
      </c>
      <c r="AT56" s="158"/>
      <c r="AU56" s="158"/>
      <c r="AV56" s="82">
        <f t="shared" si="4"/>
        <v>0</v>
      </c>
    </row>
    <row r="57" spans="1:48" s="114" customFormat="1" ht="12.75">
      <c r="A57" s="110" t="s">
        <v>334</v>
      </c>
      <c r="B57" s="110" t="s">
        <v>6</v>
      </c>
      <c r="C57" s="111"/>
      <c r="D57" s="112"/>
      <c r="E57" s="112"/>
      <c r="F57" s="112"/>
      <c r="G57" s="112"/>
      <c r="H57" s="112"/>
      <c r="I57" s="112"/>
      <c r="J57" s="113"/>
      <c r="K57" s="113"/>
      <c r="L57" s="113"/>
      <c r="M57" s="113"/>
      <c r="N57" s="112"/>
      <c r="O57" s="113"/>
      <c r="P57" s="113"/>
      <c r="Q57" s="113"/>
      <c r="R57" s="113"/>
      <c r="S57" s="113"/>
      <c r="T57" s="82">
        <f t="shared" si="2"/>
        <v>0</v>
      </c>
      <c r="U57" s="164"/>
      <c r="V57" s="164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79">
        <f t="shared" si="3"/>
        <v>0</v>
      </c>
      <c r="AT57" s="160"/>
      <c r="AU57" s="160"/>
      <c r="AV57" s="82">
        <f t="shared" si="4"/>
        <v>0</v>
      </c>
    </row>
    <row r="58" spans="1:48" ht="12.75">
      <c r="A58" s="99" t="s">
        <v>71</v>
      </c>
      <c r="B58" s="99" t="s">
        <v>279</v>
      </c>
      <c r="C58" s="84"/>
      <c r="D58" s="77"/>
      <c r="E58" s="77"/>
      <c r="F58" s="77"/>
      <c r="G58" s="77"/>
      <c r="H58" s="77"/>
      <c r="I58" s="77"/>
      <c r="J58" s="78"/>
      <c r="K58" s="78"/>
      <c r="L58" s="78"/>
      <c r="M58" s="78"/>
      <c r="N58" s="77"/>
      <c r="O58" s="78"/>
      <c r="P58" s="78"/>
      <c r="Q58" s="78"/>
      <c r="R58" s="78"/>
      <c r="S58" s="78"/>
      <c r="T58" s="82">
        <f t="shared" si="2"/>
        <v>0</v>
      </c>
      <c r="U58" s="162"/>
      <c r="V58" s="162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9">
        <f t="shared" si="3"/>
        <v>0</v>
      </c>
      <c r="AT58" s="158"/>
      <c r="AU58" s="158"/>
      <c r="AV58" s="82">
        <f t="shared" si="4"/>
        <v>0</v>
      </c>
    </row>
    <row r="59" spans="1:48" ht="38.25">
      <c r="A59" s="99" t="s">
        <v>280</v>
      </c>
      <c r="B59" s="99" t="s">
        <v>72</v>
      </c>
      <c r="C59" s="84"/>
      <c r="D59" s="77"/>
      <c r="E59" s="77"/>
      <c r="F59" s="77"/>
      <c r="G59" s="77"/>
      <c r="H59" s="77"/>
      <c r="I59" s="77"/>
      <c r="J59" s="78"/>
      <c r="K59" s="78"/>
      <c r="L59" s="78"/>
      <c r="M59" s="78"/>
      <c r="N59" s="77"/>
      <c r="O59" s="78"/>
      <c r="P59" s="78"/>
      <c r="Q59" s="78"/>
      <c r="R59" s="78"/>
      <c r="S59" s="78"/>
      <c r="T59" s="82">
        <f t="shared" si="2"/>
        <v>0</v>
      </c>
      <c r="U59" s="162"/>
      <c r="V59" s="162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9">
        <f t="shared" si="3"/>
        <v>0</v>
      </c>
      <c r="AT59" s="158"/>
      <c r="AU59" s="158"/>
      <c r="AV59" s="82">
        <f t="shared" si="4"/>
        <v>0</v>
      </c>
    </row>
    <row r="60" spans="1:48" s="114" customFormat="1" ht="12.75">
      <c r="A60" s="110" t="s">
        <v>335</v>
      </c>
      <c r="B60" s="110" t="s">
        <v>6</v>
      </c>
      <c r="C60" s="111"/>
      <c r="D60" s="112"/>
      <c r="E60" s="112"/>
      <c r="F60" s="112"/>
      <c r="G60" s="112"/>
      <c r="H60" s="112"/>
      <c r="I60" s="112"/>
      <c r="J60" s="113"/>
      <c r="K60" s="113"/>
      <c r="L60" s="113"/>
      <c r="M60" s="113"/>
      <c r="N60" s="112"/>
      <c r="O60" s="113"/>
      <c r="P60" s="113"/>
      <c r="Q60" s="113"/>
      <c r="R60" s="113"/>
      <c r="S60" s="113"/>
      <c r="T60" s="82">
        <f t="shared" si="2"/>
        <v>0</v>
      </c>
      <c r="U60" s="164"/>
      <c r="V60" s="164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79">
        <f t="shared" si="3"/>
        <v>0</v>
      </c>
      <c r="AT60" s="160"/>
      <c r="AU60" s="160"/>
      <c r="AV60" s="82">
        <f t="shared" si="4"/>
        <v>0</v>
      </c>
    </row>
    <row r="61" spans="1:48" ht="25.5">
      <c r="A61" s="99" t="s">
        <v>281</v>
      </c>
      <c r="B61" s="99" t="s">
        <v>74</v>
      </c>
      <c r="C61" s="84"/>
      <c r="D61" s="77"/>
      <c r="E61" s="77"/>
      <c r="F61" s="77"/>
      <c r="G61" s="77"/>
      <c r="H61" s="77"/>
      <c r="I61" s="77"/>
      <c r="J61" s="78"/>
      <c r="K61" s="78"/>
      <c r="L61" s="78"/>
      <c r="M61" s="78"/>
      <c r="N61" s="77"/>
      <c r="O61" s="78"/>
      <c r="P61" s="78"/>
      <c r="Q61" s="78"/>
      <c r="R61" s="78"/>
      <c r="S61" s="78"/>
      <c r="T61" s="82">
        <f t="shared" si="2"/>
        <v>0</v>
      </c>
      <c r="U61" s="162"/>
      <c r="V61" s="162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9">
        <f t="shared" si="3"/>
        <v>0</v>
      </c>
      <c r="AT61" s="158"/>
      <c r="AU61" s="158"/>
      <c r="AV61" s="82">
        <f t="shared" si="4"/>
        <v>0</v>
      </c>
    </row>
    <row r="62" spans="1:48" ht="38.25">
      <c r="A62" s="99" t="s">
        <v>282</v>
      </c>
      <c r="B62" s="99" t="s">
        <v>76</v>
      </c>
      <c r="C62" s="84"/>
      <c r="D62" s="77"/>
      <c r="E62" s="77"/>
      <c r="F62" s="77"/>
      <c r="G62" s="77"/>
      <c r="H62" s="77"/>
      <c r="I62" s="77"/>
      <c r="J62" s="78"/>
      <c r="K62" s="78"/>
      <c r="L62" s="78"/>
      <c r="M62" s="78"/>
      <c r="N62" s="77"/>
      <c r="O62" s="78"/>
      <c r="P62" s="78"/>
      <c r="Q62" s="78"/>
      <c r="R62" s="78"/>
      <c r="S62" s="78"/>
      <c r="T62" s="82">
        <f t="shared" si="2"/>
        <v>0</v>
      </c>
      <c r="U62" s="162"/>
      <c r="V62" s="162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9">
        <f t="shared" si="3"/>
        <v>0</v>
      </c>
      <c r="AT62" s="158"/>
      <c r="AU62" s="158"/>
      <c r="AV62" s="82">
        <f t="shared" si="4"/>
        <v>0</v>
      </c>
    </row>
    <row r="63" spans="1:48" s="119" customFormat="1" ht="12.75">
      <c r="A63" s="115" t="s">
        <v>162</v>
      </c>
      <c r="B63" s="115" t="s">
        <v>7</v>
      </c>
      <c r="C63" s="116"/>
      <c r="D63" s="117"/>
      <c r="E63" s="117"/>
      <c r="F63" s="117"/>
      <c r="G63" s="117"/>
      <c r="H63" s="117"/>
      <c r="I63" s="117"/>
      <c r="J63" s="118"/>
      <c r="K63" s="118"/>
      <c r="L63" s="118"/>
      <c r="M63" s="118"/>
      <c r="N63" s="117"/>
      <c r="O63" s="118"/>
      <c r="P63" s="118"/>
      <c r="Q63" s="118"/>
      <c r="R63" s="118"/>
      <c r="S63" s="118"/>
      <c r="T63" s="82">
        <f t="shared" si="2"/>
        <v>0</v>
      </c>
      <c r="U63" s="165"/>
      <c r="V63" s="165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79">
        <f t="shared" si="3"/>
        <v>0</v>
      </c>
      <c r="AT63" s="161"/>
      <c r="AU63" s="161"/>
      <c r="AV63" s="82">
        <f t="shared" si="4"/>
        <v>0</v>
      </c>
    </row>
    <row r="64" spans="1:48" s="120" customFormat="1" ht="38.25">
      <c r="A64" s="102" t="s">
        <v>49</v>
      </c>
      <c r="B64" s="102" t="s">
        <v>77</v>
      </c>
      <c r="C64" s="122">
        <f>SUM(C65:C66)</f>
        <v>0</v>
      </c>
      <c r="D64" s="122">
        <f aca="true" t="shared" si="11" ref="D64:AU64">SUM(D65:D66)</f>
        <v>0</v>
      </c>
      <c r="E64" s="122">
        <f t="shared" si="11"/>
        <v>0</v>
      </c>
      <c r="F64" s="122">
        <f t="shared" si="11"/>
        <v>0</v>
      </c>
      <c r="G64" s="122">
        <f t="shared" si="11"/>
        <v>0</v>
      </c>
      <c r="H64" s="122">
        <f t="shared" si="11"/>
        <v>0</v>
      </c>
      <c r="I64" s="122">
        <f t="shared" si="11"/>
        <v>0</v>
      </c>
      <c r="J64" s="122">
        <f t="shared" si="11"/>
        <v>0</v>
      </c>
      <c r="K64" s="122">
        <f t="shared" si="11"/>
        <v>0</v>
      </c>
      <c r="L64" s="122">
        <f t="shared" si="11"/>
        <v>0</v>
      </c>
      <c r="M64" s="122">
        <f t="shared" si="11"/>
        <v>0</v>
      </c>
      <c r="N64" s="122">
        <f t="shared" si="11"/>
        <v>0</v>
      </c>
      <c r="O64" s="122">
        <f t="shared" si="11"/>
        <v>0</v>
      </c>
      <c r="P64" s="122">
        <f t="shared" si="11"/>
        <v>0</v>
      </c>
      <c r="Q64" s="122">
        <f t="shared" si="11"/>
        <v>0</v>
      </c>
      <c r="R64" s="122">
        <f t="shared" si="11"/>
        <v>0</v>
      </c>
      <c r="S64" s="122">
        <f t="shared" si="11"/>
        <v>0</v>
      </c>
      <c r="T64" s="82">
        <f t="shared" si="2"/>
        <v>0</v>
      </c>
      <c r="U64" s="138">
        <f t="shared" si="11"/>
        <v>0</v>
      </c>
      <c r="V64" s="138">
        <f t="shared" si="11"/>
        <v>0</v>
      </c>
      <c r="W64" s="122">
        <f t="shared" si="11"/>
        <v>0</v>
      </c>
      <c r="X64" s="122">
        <f t="shared" si="11"/>
        <v>0</v>
      </c>
      <c r="Y64" s="122">
        <f t="shared" si="11"/>
        <v>0</v>
      </c>
      <c r="Z64" s="122">
        <f t="shared" si="11"/>
        <v>0</v>
      </c>
      <c r="AA64" s="122">
        <f t="shared" si="11"/>
        <v>0</v>
      </c>
      <c r="AB64" s="122">
        <f t="shared" si="11"/>
        <v>0</v>
      </c>
      <c r="AC64" s="122">
        <f t="shared" si="11"/>
        <v>0</v>
      </c>
      <c r="AD64" s="122">
        <f t="shared" si="11"/>
        <v>0</v>
      </c>
      <c r="AE64" s="122">
        <f t="shared" si="11"/>
        <v>0</v>
      </c>
      <c r="AF64" s="122">
        <f t="shared" si="11"/>
        <v>0</v>
      </c>
      <c r="AG64" s="122">
        <f t="shared" si="11"/>
        <v>0</v>
      </c>
      <c r="AH64" s="122">
        <f t="shared" si="11"/>
        <v>0</v>
      </c>
      <c r="AI64" s="122">
        <f t="shared" si="11"/>
        <v>0</v>
      </c>
      <c r="AJ64" s="122">
        <f t="shared" si="11"/>
        <v>0</v>
      </c>
      <c r="AK64" s="122">
        <f t="shared" si="11"/>
        <v>0</v>
      </c>
      <c r="AL64" s="122">
        <f t="shared" si="11"/>
        <v>0</v>
      </c>
      <c r="AM64" s="122">
        <f t="shared" si="11"/>
        <v>0</v>
      </c>
      <c r="AN64" s="122">
        <f t="shared" si="11"/>
        <v>0</v>
      </c>
      <c r="AO64" s="122">
        <f t="shared" si="11"/>
        <v>0</v>
      </c>
      <c r="AP64" s="122">
        <f t="shared" si="11"/>
        <v>0</v>
      </c>
      <c r="AQ64" s="122">
        <f t="shared" si="11"/>
        <v>0</v>
      </c>
      <c r="AR64" s="122">
        <f t="shared" si="11"/>
        <v>0</v>
      </c>
      <c r="AS64" s="79">
        <f t="shared" si="3"/>
        <v>0</v>
      </c>
      <c r="AT64" s="136">
        <f t="shared" si="11"/>
        <v>0</v>
      </c>
      <c r="AU64" s="136">
        <f t="shared" si="11"/>
        <v>0</v>
      </c>
      <c r="AV64" s="82">
        <f t="shared" si="4"/>
        <v>0</v>
      </c>
    </row>
    <row r="65" spans="1:48" ht="38.25">
      <c r="A65" s="99" t="s">
        <v>283</v>
      </c>
      <c r="B65" s="99" t="s">
        <v>284</v>
      </c>
      <c r="C65" s="84"/>
      <c r="D65" s="77"/>
      <c r="E65" s="77"/>
      <c r="F65" s="77"/>
      <c r="G65" s="77"/>
      <c r="H65" s="77"/>
      <c r="I65" s="77"/>
      <c r="J65" s="78"/>
      <c r="K65" s="78"/>
      <c r="L65" s="78"/>
      <c r="M65" s="78"/>
      <c r="N65" s="77"/>
      <c r="O65" s="78"/>
      <c r="P65" s="78"/>
      <c r="Q65" s="78"/>
      <c r="R65" s="78"/>
      <c r="S65" s="78"/>
      <c r="T65" s="82">
        <f t="shared" si="2"/>
        <v>0</v>
      </c>
      <c r="U65" s="162"/>
      <c r="V65" s="162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9">
        <f t="shared" si="3"/>
        <v>0</v>
      </c>
      <c r="AT65" s="158"/>
      <c r="AU65" s="158"/>
      <c r="AV65" s="82">
        <f t="shared" si="4"/>
        <v>0</v>
      </c>
    </row>
    <row r="66" spans="1:48" s="114" customFormat="1" ht="12.75">
      <c r="A66" s="110" t="s">
        <v>371</v>
      </c>
      <c r="B66" s="110" t="s">
        <v>6</v>
      </c>
      <c r="C66" s="111"/>
      <c r="D66" s="112"/>
      <c r="E66" s="112"/>
      <c r="F66" s="112"/>
      <c r="G66" s="112"/>
      <c r="H66" s="112"/>
      <c r="I66" s="112"/>
      <c r="J66" s="113"/>
      <c r="K66" s="113"/>
      <c r="L66" s="113"/>
      <c r="M66" s="113"/>
      <c r="N66" s="112"/>
      <c r="O66" s="113"/>
      <c r="P66" s="113"/>
      <c r="Q66" s="113"/>
      <c r="R66" s="113"/>
      <c r="S66" s="113"/>
      <c r="T66" s="226">
        <f t="shared" si="2"/>
        <v>0</v>
      </c>
      <c r="U66" s="164"/>
      <c r="V66" s="164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273">
        <f t="shared" si="3"/>
        <v>0</v>
      </c>
      <c r="AT66" s="160"/>
      <c r="AU66" s="160"/>
      <c r="AV66" s="226">
        <f t="shared" si="4"/>
        <v>0</v>
      </c>
    </row>
    <row r="67" spans="1:48" ht="25.5">
      <c r="A67" s="102" t="s">
        <v>51</v>
      </c>
      <c r="B67" s="102" t="s">
        <v>286</v>
      </c>
      <c r="C67" s="122">
        <f>SUM(C68:C69)</f>
        <v>0</v>
      </c>
      <c r="D67" s="122">
        <f aca="true" t="shared" si="12" ref="D67:AU67">SUM(D68:D69)</f>
        <v>0</v>
      </c>
      <c r="E67" s="122">
        <f t="shared" si="12"/>
        <v>0</v>
      </c>
      <c r="F67" s="122">
        <f t="shared" si="12"/>
        <v>0</v>
      </c>
      <c r="G67" s="122">
        <f t="shared" si="12"/>
        <v>0</v>
      </c>
      <c r="H67" s="122">
        <f t="shared" si="12"/>
        <v>0</v>
      </c>
      <c r="I67" s="122">
        <f t="shared" si="12"/>
        <v>0</v>
      </c>
      <c r="J67" s="122">
        <f t="shared" si="12"/>
        <v>0</v>
      </c>
      <c r="K67" s="122">
        <f t="shared" si="12"/>
        <v>0</v>
      </c>
      <c r="L67" s="122">
        <f t="shared" si="12"/>
        <v>0</v>
      </c>
      <c r="M67" s="122">
        <f t="shared" si="12"/>
        <v>0</v>
      </c>
      <c r="N67" s="122">
        <f t="shared" si="12"/>
        <v>0</v>
      </c>
      <c r="O67" s="122">
        <f t="shared" si="12"/>
        <v>0</v>
      </c>
      <c r="P67" s="122">
        <f t="shared" si="12"/>
        <v>0</v>
      </c>
      <c r="Q67" s="122">
        <f t="shared" si="12"/>
        <v>0</v>
      </c>
      <c r="R67" s="122">
        <f t="shared" si="12"/>
        <v>0</v>
      </c>
      <c r="S67" s="122">
        <f t="shared" si="12"/>
        <v>0</v>
      </c>
      <c r="T67" s="82">
        <f t="shared" si="2"/>
        <v>0</v>
      </c>
      <c r="U67" s="138">
        <f t="shared" si="12"/>
        <v>0</v>
      </c>
      <c r="V67" s="138">
        <f t="shared" si="12"/>
        <v>0</v>
      </c>
      <c r="W67" s="122">
        <f t="shared" si="12"/>
        <v>0</v>
      </c>
      <c r="X67" s="122">
        <f t="shared" si="12"/>
        <v>0</v>
      </c>
      <c r="Y67" s="122">
        <f t="shared" si="12"/>
        <v>0</v>
      </c>
      <c r="Z67" s="122">
        <f t="shared" si="12"/>
        <v>0</v>
      </c>
      <c r="AA67" s="122">
        <f t="shared" si="12"/>
        <v>0</v>
      </c>
      <c r="AB67" s="122">
        <f t="shared" si="12"/>
        <v>0</v>
      </c>
      <c r="AC67" s="122">
        <f t="shared" si="12"/>
        <v>0</v>
      </c>
      <c r="AD67" s="122">
        <f t="shared" si="12"/>
        <v>0</v>
      </c>
      <c r="AE67" s="122">
        <f t="shared" si="12"/>
        <v>0</v>
      </c>
      <c r="AF67" s="122">
        <f t="shared" si="12"/>
        <v>0</v>
      </c>
      <c r="AG67" s="122">
        <f t="shared" si="12"/>
        <v>0</v>
      </c>
      <c r="AH67" s="122">
        <f t="shared" si="12"/>
        <v>0</v>
      </c>
      <c r="AI67" s="122">
        <f t="shared" si="12"/>
        <v>0</v>
      </c>
      <c r="AJ67" s="122">
        <f t="shared" si="12"/>
        <v>0</v>
      </c>
      <c r="AK67" s="122">
        <f t="shared" si="12"/>
        <v>0</v>
      </c>
      <c r="AL67" s="122">
        <f t="shared" si="12"/>
        <v>0</v>
      </c>
      <c r="AM67" s="122">
        <f t="shared" si="12"/>
        <v>0</v>
      </c>
      <c r="AN67" s="122">
        <f t="shared" si="12"/>
        <v>0</v>
      </c>
      <c r="AO67" s="122">
        <f t="shared" si="12"/>
        <v>0</v>
      </c>
      <c r="AP67" s="122">
        <f t="shared" si="12"/>
        <v>0</v>
      </c>
      <c r="AQ67" s="122">
        <f t="shared" si="12"/>
        <v>0</v>
      </c>
      <c r="AR67" s="122">
        <f t="shared" si="12"/>
        <v>0</v>
      </c>
      <c r="AS67" s="79">
        <f t="shared" si="3"/>
        <v>0</v>
      </c>
      <c r="AT67" s="136">
        <f t="shared" si="12"/>
        <v>0</v>
      </c>
      <c r="AU67" s="136">
        <f t="shared" si="12"/>
        <v>0</v>
      </c>
      <c r="AV67" s="82">
        <f t="shared" si="4"/>
        <v>0</v>
      </c>
    </row>
    <row r="68" spans="1:48" ht="25.5">
      <c r="A68" s="99" t="s">
        <v>80</v>
      </c>
      <c r="B68" s="99" t="s">
        <v>81</v>
      </c>
      <c r="C68" s="84"/>
      <c r="D68" s="77"/>
      <c r="E68" s="77"/>
      <c r="F68" s="77"/>
      <c r="G68" s="77"/>
      <c r="H68" s="77"/>
      <c r="I68" s="77"/>
      <c r="J68" s="78"/>
      <c r="K68" s="78"/>
      <c r="L68" s="78"/>
      <c r="M68" s="78"/>
      <c r="N68" s="77"/>
      <c r="O68" s="78"/>
      <c r="P68" s="78"/>
      <c r="Q68" s="78"/>
      <c r="R68" s="78"/>
      <c r="S68" s="78"/>
      <c r="T68" s="82">
        <f t="shared" si="2"/>
        <v>0</v>
      </c>
      <c r="U68" s="162"/>
      <c r="V68" s="162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9">
        <f t="shared" si="3"/>
        <v>0</v>
      </c>
      <c r="AT68" s="158"/>
      <c r="AU68" s="158"/>
      <c r="AV68" s="82">
        <f t="shared" si="4"/>
        <v>0</v>
      </c>
    </row>
    <row r="69" spans="1:48" s="119" customFormat="1" ht="12.75">
      <c r="A69" s="115" t="s">
        <v>285</v>
      </c>
      <c r="B69" s="115" t="s">
        <v>7</v>
      </c>
      <c r="C69" s="116"/>
      <c r="D69" s="117"/>
      <c r="E69" s="117"/>
      <c r="F69" s="117"/>
      <c r="G69" s="117"/>
      <c r="H69" s="117"/>
      <c r="I69" s="117"/>
      <c r="J69" s="118"/>
      <c r="K69" s="118"/>
      <c r="L69" s="118"/>
      <c r="M69" s="118"/>
      <c r="N69" s="117"/>
      <c r="O69" s="118"/>
      <c r="P69" s="118"/>
      <c r="Q69" s="118"/>
      <c r="R69" s="118"/>
      <c r="S69" s="118"/>
      <c r="T69" s="82">
        <f t="shared" si="2"/>
        <v>0</v>
      </c>
      <c r="U69" s="165"/>
      <c r="V69" s="165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79">
        <f t="shared" si="3"/>
        <v>0</v>
      </c>
      <c r="AT69" s="161"/>
      <c r="AU69" s="161"/>
      <c r="AV69" s="82">
        <f t="shared" si="4"/>
        <v>0</v>
      </c>
    </row>
    <row r="70" spans="1:48" ht="38.25">
      <c r="A70" s="103" t="s">
        <v>232</v>
      </c>
      <c r="B70" s="103" t="s">
        <v>287</v>
      </c>
      <c r="C70" s="124">
        <f>SUM(C72)</f>
        <v>0</v>
      </c>
      <c r="D70" s="124">
        <f aca="true" t="shared" si="13" ref="D70:AU70">SUM(D72)</f>
        <v>0</v>
      </c>
      <c r="E70" s="124">
        <f t="shared" si="13"/>
        <v>0</v>
      </c>
      <c r="F70" s="124">
        <f t="shared" si="13"/>
        <v>0</v>
      </c>
      <c r="G70" s="124">
        <f t="shared" si="13"/>
        <v>0</v>
      </c>
      <c r="H70" s="124">
        <f t="shared" si="13"/>
        <v>0</v>
      </c>
      <c r="I70" s="124">
        <f t="shared" si="13"/>
        <v>0</v>
      </c>
      <c r="J70" s="124">
        <f t="shared" si="13"/>
        <v>0</v>
      </c>
      <c r="K70" s="124">
        <f t="shared" si="13"/>
        <v>0</v>
      </c>
      <c r="L70" s="124">
        <f t="shared" si="13"/>
        <v>0</v>
      </c>
      <c r="M70" s="124">
        <f t="shared" si="13"/>
        <v>0</v>
      </c>
      <c r="N70" s="124">
        <f t="shared" si="13"/>
        <v>0</v>
      </c>
      <c r="O70" s="124">
        <f t="shared" si="13"/>
        <v>0</v>
      </c>
      <c r="P70" s="124">
        <f t="shared" si="13"/>
        <v>0</v>
      </c>
      <c r="Q70" s="124">
        <f t="shared" si="13"/>
        <v>0</v>
      </c>
      <c r="R70" s="124">
        <f t="shared" si="13"/>
        <v>0</v>
      </c>
      <c r="S70" s="124">
        <f t="shared" si="13"/>
        <v>0</v>
      </c>
      <c r="T70" s="82">
        <f t="shared" si="2"/>
        <v>0</v>
      </c>
      <c r="U70" s="138">
        <f t="shared" si="13"/>
        <v>0</v>
      </c>
      <c r="V70" s="138">
        <f t="shared" si="13"/>
        <v>0</v>
      </c>
      <c r="W70" s="124">
        <f t="shared" si="13"/>
        <v>0</v>
      </c>
      <c r="X70" s="124">
        <f t="shared" si="13"/>
        <v>0</v>
      </c>
      <c r="Y70" s="124">
        <f t="shared" si="13"/>
        <v>0</v>
      </c>
      <c r="Z70" s="124">
        <f t="shared" si="13"/>
        <v>0</v>
      </c>
      <c r="AA70" s="124">
        <f t="shared" si="13"/>
        <v>0</v>
      </c>
      <c r="AB70" s="124">
        <f t="shared" si="13"/>
        <v>0</v>
      </c>
      <c r="AC70" s="124">
        <f t="shared" si="13"/>
        <v>0</v>
      </c>
      <c r="AD70" s="124">
        <f t="shared" si="13"/>
        <v>0</v>
      </c>
      <c r="AE70" s="124">
        <f t="shared" si="13"/>
        <v>0</v>
      </c>
      <c r="AF70" s="124">
        <f t="shared" si="13"/>
        <v>0</v>
      </c>
      <c r="AG70" s="124">
        <f t="shared" si="13"/>
        <v>0</v>
      </c>
      <c r="AH70" s="124">
        <f t="shared" si="13"/>
        <v>0</v>
      </c>
      <c r="AI70" s="124">
        <f t="shared" si="13"/>
        <v>0</v>
      </c>
      <c r="AJ70" s="124">
        <f t="shared" si="13"/>
        <v>0</v>
      </c>
      <c r="AK70" s="124">
        <f t="shared" si="13"/>
        <v>0</v>
      </c>
      <c r="AL70" s="124">
        <f t="shared" si="13"/>
        <v>0</v>
      </c>
      <c r="AM70" s="124">
        <f t="shared" si="13"/>
        <v>0</v>
      </c>
      <c r="AN70" s="124">
        <f t="shared" si="13"/>
        <v>0</v>
      </c>
      <c r="AO70" s="124">
        <f t="shared" si="13"/>
        <v>0</v>
      </c>
      <c r="AP70" s="124">
        <f t="shared" si="13"/>
        <v>0</v>
      </c>
      <c r="AQ70" s="124">
        <f t="shared" si="13"/>
        <v>0</v>
      </c>
      <c r="AR70" s="124">
        <f t="shared" si="13"/>
        <v>0</v>
      </c>
      <c r="AS70" s="79">
        <f t="shared" si="3"/>
        <v>0</v>
      </c>
      <c r="AT70" s="136">
        <f t="shared" si="13"/>
        <v>0</v>
      </c>
      <c r="AU70" s="136">
        <f t="shared" si="13"/>
        <v>0</v>
      </c>
      <c r="AV70" s="82">
        <f t="shared" si="4"/>
        <v>0</v>
      </c>
    </row>
    <row r="71" spans="1:48" ht="45">
      <c r="A71" s="196" t="s">
        <v>359</v>
      </c>
      <c r="B71" s="228" t="s">
        <v>360</v>
      </c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82"/>
      <c r="U71" s="138"/>
      <c r="V71" s="138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79"/>
      <c r="AT71" s="136"/>
      <c r="AU71" s="136"/>
      <c r="AV71" s="82"/>
    </row>
    <row r="72" spans="1:48" s="114" customFormat="1" ht="12.75">
      <c r="A72" s="110" t="s">
        <v>338</v>
      </c>
      <c r="B72" s="110" t="s">
        <v>6</v>
      </c>
      <c r="C72" s="111"/>
      <c r="D72" s="112"/>
      <c r="E72" s="112"/>
      <c r="F72" s="112"/>
      <c r="G72" s="112"/>
      <c r="H72" s="112"/>
      <c r="I72" s="112"/>
      <c r="J72" s="113"/>
      <c r="K72" s="113"/>
      <c r="L72" s="113"/>
      <c r="M72" s="113"/>
      <c r="N72" s="112"/>
      <c r="O72" s="113"/>
      <c r="P72" s="113"/>
      <c r="Q72" s="113"/>
      <c r="R72" s="113"/>
      <c r="S72" s="113"/>
      <c r="T72" s="82">
        <f t="shared" si="2"/>
        <v>0</v>
      </c>
      <c r="U72" s="164"/>
      <c r="V72" s="164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79">
        <f t="shared" si="3"/>
        <v>0</v>
      </c>
      <c r="AT72" s="160"/>
      <c r="AU72" s="160"/>
      <c r="AV72" s="82">
        <f t="shared" si="4"/>
        <v>0</v>
      </c>
    </row>
    <row r="73" spans="1:48" s="120" customFormat="1" ht="12.75">
      <c r="A73" s="133" t="s">
        <v>52</v>
      </c>
      <c r="B73" s="133" t="s">
        <v>337</v>
      </c>
      <c r="C73" s="134"/>
      <c r="D73" s="132"/>
      <c r="E73" s="132"/>
      <c r="F73" s="132"/>
      <c r="G73" s="132"/>
      <c r="H73" s="132"/>
      <c r="I73" s="132"/>
      <c r="J73" s="135"/>
      <c r="K73" s="135"/>
      <c r="L73" s="135"/>
      <c r="M73" s="135"/>
      <c r="N73" s="132"/>
      <c r="O73" s="135"/>
      <c r="P73" s="135"/>
      <c r="Q73" s="135"/>
      <c r="R73" s="135"/>
      <c r="S73" s="135"/>
      <c r="T73" s="82">
        <f>SUM(C73:S73)</f>
        <v>0</v>
      </c>
      <c r="U73" s="139"/>
      <c r="V73" s="139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79">
        <f>SUM(W73:AR73)</f>
        <v>0</v>
      </c>
      <c r="AT73" s="136"/>
      <c r="AU73" s="136"/>
      <c r="AV73" s="82">
        <f>SUM(T73+AS73+AT73+AU73)</f>
        <v>0</v>
      </c>
    </row>
    <row r="74" spans="1:48" ht="25.5">
      <c r="A74" s="102" t="s">
        <v>53</v>
      </c>
      <c r="B74" s="102" t="s">
        <v>234</v>
      </c>
      <c r="C74" s="80"/>
      <c r="D74" s="80"/>
      <c r="E74" s="80"/>
      <c r="F74" s="80"/>
      <c r="G74" s="80"/>
      <c r="H74" s="80"/>
      <c r="I74" s="80"/>
      <c r="J74" s="81"/>
      <c r="K74" s="81"/>
      <c r="L74" s="81"/>
      <c r="M74" s="81"/>
      <c r="N74" s="80"/>
      <c r="O74" s="81"/>
      <c r="P74" s="81"/>
      <c r="Q74" s="81"/>
      <c r="R74" s="81"/>
      <c r="S74" s="81"/>
      <c r="T74" s="82">
        <f>SUM(C74:S74)</f>
        <v>0</v>
      </c>
      <c r="U74" s="162"/>
      <c r="V74" s="162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79">
        <f>SUM(W74:AR74)</f>
        <v>0</v>
      </c>
      <c r="AT74" s="158"/>
      <c r="AU74" s="158"/>
      <c r="AV74" s="82">
        <f>SUM(T74+AS74+AT74+AU74)</f>
        <v>0</v>
      </c>
    </row>
    <row r="75" spans="1:48" ht="14.25" customHeight="1">
      <c r="A75" s="420" t="s">
        <v>288</v>
      </c>
      <c r="B75" s="420"/>
      <c r="C75" s="122">
        <f aca="true" t="shared" si="14" ref="C75:S75">SUM(C8+C23+C30+C34+C54+C73+C74)</f>
        <v>36</v>
      </c>
      <c r="D75" s="122">
        <f t="shared" si="14"/>
        <v>36</v>
      </c>
      <c r="E75" s="122">
        <f t="shared" si="14"/>
        <v>36</v>
      </c>
      <c r="F75" s="122">
        <f t="shared" si="14"/>
        <v>36</v>
      </c>
      <c r="G75" s="122">
        <f t="shared" si="14"/>
        <v>36</v>
      </c>
      <c r="H75" s="122">
        <f t="shared" si="14"/>
        <v>36</v>
      </c>
      <c r="I75" s="122">
        <f t="shared" si="14"/>
        <v>36</v>
      </c>
      <c r="J75" s="122">
        <f t="shared" si="14"/>
        <v>36</v>
      </c>
      <c r="K75" s="122">
        <f t="shared" si="14"/>
        <v>36</v>
      </c>
      <c r="L75" s="122">
        <f t="shared" si="14"/>
        <v>36</v>
      </c>
      <c r="M75" s="122">
        <f t="shared" si="14"/>
        <v>36</v>
      </c>
      <c r="N75" s="122">
        <f t="shared" si="14"/>
        <v>36</v>
      </c>
      <c r="O75" s="122">
        <f t="shared" si="14"/>
        <v>36</v>
      </c>
      <c r="P75" s="122">
        <f t="shared" si="14"/>
        <v>36</v>
      </c>
      <c r="Q75" s="122">
        <f t="shared" si="14"/>
        <v>36</v>
      </c>
      <c r="R75" s="122">
        <f t="shared" si="14"/>
        <v>36</v>
      </c>
      <c r="S75" s="122">
        <f t="shared" si="14"/>
        <v>36</v>
      </c>
      <c r="T75" s="82">
        <f>SUM(C75:S75)</f>
        <v>612</v>
      </c>
      <c r="U75" s="138">
        <f aca="true" t="shared" si="15" ref="U75:AR75">SUM(U8+U23+U30+U34+U54+U73+U74)</f>
        <v>0</v>
      </c>
      <c r="V75" s="138">
        <f t="shared" si="15"/>
        <v>0</v>
      </c>
      <c r="W75" s="122">
        <f t="shared" si="15"/>
        <v>36</v>
      </c>
      <c r="X75" s="122">
        <f t="shared" si="15"/>
        <v>36</v>
      </c>
      <c r="Y75" s="122">
        <f t="shared" si="15"/>
        <v>36</v>
      </c>
      <c r="Z75" s="122">
        <f t="shared" si="15"/>
        <v>36</v>
      </c>
      <c r="AA75" s="122">
        <f t="shared" si="15"/>
        <v>36</v>
      </c>
      <c r="AB75" s="122">
        <f t="shared" si="15"/>
        <v>36</v>
      </c>
      <c r="AC75" s="122">
        <f t="shared" si="15"/>
        <v>36</v>
      </c>
      <c r="AD75" s="122">
        <f t="shared" si="15"/>
        <v>36</v>
      </c>
      <c r="AE75" s="122">
        <f t="shared" si="15"/>
        <v>36</v>
      </c>
      <c r="AF75" s="122">
        <f t="shared" si="15"/>
        <v>36</v>
      </c>
      <c r="AG75" s="122">
        <f t="shared" si="15"/>
        <v>36</v>
      </c>
      <c r="AH75" s="122">
        <f t="shared" si="15"/>
        <v>36</v>
      </c>
      <c r="AI75" s="122">
        <f t="shared" si="15"/>
        <v>36</v>
      </c>
      <c r="AJ75" s="122">
        <f t="shared" si="15"/>
        <v>36</v>
      </c>
      <c r="AK75" s="122">
        <f t="shared" si="15"/>
        <v>36</v>
      </c>
      <c r="AL75" s="122">
        <f t="shared" si="15"/>
        <v>36</v>
      </c>
      <c r="AM75" s="122">
        <f t="shared" si="15"/>
        <v>36</v>
      </c>
      <c r="AN75" s="122">
        <f t="shared" si="15"/>
        <v>36</v>
      </c>
      <c r="AO75" s="122">
        <f t="shared" si="15"/>
        <v>36</v>
      </c>
      <c r="AP75" s="122">
        <f t="shared" si="15"/>
        <v>36</v>
      </c>
      <c r="AQ75" s="122">
        <f t="shared" si="15"/>
        <v>36</v>
      </c>
      <c r="AR75" s="122">
        <f t="shared" si="15"/>
        <v>36</v>
      </c>
      <c r="AS75" s="79">
        <f>SUM(W75:AR75)</f>
        <v>792</v>
      </c>
      <c r="AT75" s="136">
        <f>SUM(AT8+AT23+AT30+AT34+AT54+AT73+AT74)</f>
        <v>32</v>
      </c>
      <c r="AU75" s="136">
        <f>SUM(AU8+AU23+AU30+AU34+AU54+AU73+AU74)</f>
        <v>40</v>
      </c>
      <c r="AV75" s="82">
        <f>SUM(T75+AS75+AT75+AU75)</f>
        <v>1476</v>
      </c>
    </row>
  </sheetData>
  <sheetProtection/>
  <mergeCells count="15">
    <mergeCell ref="A1:AV1"/>
    <mergeCell ref="C3:F3"/>
    <mergeCell ref="C6:AV6"/>
    <mergeCell ref="G3:K3"/>
    <mergeCell ref="L3:O3"/>
    <mergeCell ref="P3:S3"/>
    <mergeCell ref="A75:B75"/>
    <mergeCell ref="U3:Y3"/>
    <mergeCell ref="Z3:AC3"/>
    <mergeCell ref="AH3:AK3"/>
    <mergeCell ref="AL3:AP3"/>
    <mergeCell ref="AQ3:AU3"/>
    <mergeCell ref="A5:A6"/>
    <mergeCell ref="B5:B6"/>
    <mergeCell ref="AD3:AG3"/>
  </mergeCells>
  <printOptions/>
  <pageMargins left="0" right="0" top="0.7874015748031497" bottom="0" header="0.31496062992125984" footer="0.31496062992125984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75"/>
  <sheetViews>
    <sheetView zoomScale="50" zoomScaleNormal="50" zoomScalePageLayoutView="0" workbookViewId="0" topLeftCell="A1">
      <selection activeCell="BE16" sqref="BE16"/>
    </sheetView>
  </sheetViews>
  <sheetFormatPr defaultColWidth="9.00390625" defaultRowHeight="12.75"/>
  <cols>
    <col min="1" max="1" width="10.75390625" style="109" customWidth="1"/>
    <col min="2" max="2" width="33.375" style="104" customWidth="1"/>
    <col min="3" max="18" width="3.75390625" style="83" customWidth="1"/>
    <col min="19" max="19" width="4.125" style="120" customWidth="1"/>
    <col min="20" max="22" width="3.75390625" style="148" customWidth="1"/>
    <col min="23" max="43" width="3.75390625" style="83" customWidth="1"/>
    <col min="44" max="45" width="3.75390625" style="153" customWidth="1"/>
    <col min="46" max="47" width="3.75390625" style="148" customWidth="1"/>
    <col min="48" max="48" width="5.75390625" style="120" customWidth="1"/>
    <col min="49" max="16384" width="9.125" style="83" customWidth="1"/>
  </cols>
  <sheetData>
    <row r="1" spans="1:48" s="38" customFormat="1" ht="33" customHeight="1">
      <c r="A1" s="330" t="s">
        <v>340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</row>
    <row r="3" spans="1:48" ht="21">
      <c r="A3" s="56" t="s">
        <v>18</v>
      </c>
      <c r="B3" s="93" t="s">
        <v>289</v>
      </c>
      <c r="C3" s="426" t="s">
        <v>291</v>
      </c>
      <c r="D3" s="427"/>
      <c r="E3" s="427"/>
      <c r="F3" s="428"/>
      <c r="G3" s="426" t="s">
        <v>296</v>
      </c>
      <c r="H3" s="427"/>
      <c r="I3" s="427"/>
      <c r="J3" s="427"/>
      <c r="K3" s="428"/>
      <c r="L3" s="421" t="s">
        <v>307</v>
      </c>
      <c r="M3" s="422"/>
      <c r="N3" s="422"/>
      <c r="O3" s="423"/>
      <c r="P3" s="426" t="s">
        <v>316</v>
      </c>
      <c r="Q3" s="427"/>
      <c r="R3" s="427"/>
      <c r="S3" s="427"/>
      <c r="T3" s="428"/>
      <c r="U3" s="421" t="s">
        <v>321</v>
      </c>
      <c r="V3" s="422"/>
      <c r="W3" s="422"/>
      <c r="X3" s="422"/>
      <c r="Y3" s="423"/>
      <c r="Z3" s="421" t="s">
        <v>327</v>
      </c>
      <c r="AA3" s="422"/>
      <c r="AB3" s="422"/>
      <c r="AC3" s="423"/>
      <c r="AD3" s="421" t="s">
        <v>328</v>
      </c>
      <c r="AE3" s="422"/>
      <c r="AF3" s="422"/>
      <c r="AG3" s="423"/>
      <c r="AH3" s="421" t="s">
        <v>329</v>
      </c>
      <c r="AI3" s="422"/>
      <c r="AJ3" s="422"/>
      <c r="AK3" s="423"/>
      <c r="AL3" s="421" t="s">
        <v>330</v>
      </c>
      <c r="AM3" s="422"/>
      <c r="AN3" s="422"/>
      <c r="AO3" s="422"/>
      <c r="AP3" s="423"/>
      <c r="AQ3" s="421" t="s">
        <v>332</v>
      </c>
      <c r="AR3" s="422"/>
      <c r="AS3" s="422"/>
      <c r="AT3" s="422"/>
      <c r="AU3" s="423"/>
      <c r="AV3" s="82" t="s">
        <v>265</v>
      </c>
    </row>
    <row r="4" spans="1:48" s="91" customFormat="1" ht="12.75">
      <c r="A4" s="105"/>
      <c r="B4" s="94"/>
      <c r="C4" s="86">
        <v>1</v>
      </c>
      <c r="D4" s="86">
        <v>8</v>
      </c>
      <c r="E4" s="86">
        <v>15</v>
      </c>
      <c r="F4" s="86">
        <v>22</v>
      </c>
      <c r="G4" s="86" t="s">
        <v>297</v>
      </c>
      <c r="H4" s="86" t="s">
        <v>299</v>
      </c>
      <c r="I4" s="86" t="s">
        <v>301</v>
      </c>
      <c r="J4" s="86" t="s">
        <v>303</v>
      </c>
      <c r="K4" s="87" t="s">
        <v>305</v>
      </c>
      <c r="L4" s="87" t="s">
        <v>308</v>
      </c>
      <c r="M4" s="87" t="s">
        <v>310</v>
      </c>
      <c r="N4" s="87" t="s">
        <v>312</v>
      </c>
      <c r="O4" s="87" t="s">
        <v>314</v>
      </c>
      <c r="P4" s="86" t="s">
        <v>317</v>
      </c>
      <c r="Q4" s="86" t="s">
        <v>318</v>
      </c>
      <c r="R4" s="86" t="s">
        <v>319</v>
      </c>
      <c r="S4" s="90"/>
      <c r="T4" s="146" t="s">
        <v>320</v>
      </c>
      <c r="U4" s="146" t="s">
        <v>297</v>
      </c>
      <c r="V4" s="146" t="s">
        <v>298</v>
      </c>
      <c r="W4" s="87" t="s">
        <v>300</v>
      </c>
      <c r="X4" s="87" t="s">
        <v>302</v>
      </c>
      <c r="Y4" s="87" t="s">
        <v>304</v>
      </c>
      <c r="Z4" s="87" t="s">
        <v>306</v>
      </c>
      <c r="AA4" s="87" t="s">
        <v>309</v>
      </c>
      <c r="AB4" s="87" t="s">
        <v>311</v>
      </c>
      <c r="AC4" s="87" t="s">
        <v>313</v>
      </c>
      <c r="AD4" s="86" t="s">
        <v>306</v>
      </c>
      <c r="AE4" s="86" t="s">
        <v>309</v>
      </c>
      <c r="AF4" s="86" t="s">
        <v>311</v>
      </c>
      <c r="AG4" s="86" t="s">
        <v>313</v>
      </c>
      <c r="AH4" s="86" t="s">
        <v>315</v>
      </c>
      <c r="AI4" s="86" t="s">
        <v>299</v>
      </c>
      <c r="AJ4" s="86" t="s">
        <v>301</v>
      </c>
      <c r="AK4" s="86" t="s">
        <v>303</v>
      </c>
      <c r="AL4" s="86" t="s">
        <v>305</v>
      </c>
      <c r="AM4" s="86" t="s">
        <v>322</v>
      </c>
      <c r="AN4" s="86" t="s">
        <v>323</v>
      </c>
      <c r="AO4" s="86" t="s">
        <v>324</v>
      </c>
      <c r="AP4" s="86" t="s">
        <v>325</v>
      </c>
      <c r="AQ4" s="86" t="s">
        <v>317</v>
      </c>
      <c r="AR4" s="151" t="s">
        <v>318</v>
      </c>
      <c r="AS4" s="151" t="s">
        <v>319</v>
      </c>
      <c r="AT4" s="149"/>
      <c r="AU4" s="149" t="s">
        <v>325</v>
      </c>
      <c r="AV4" s="90"/>
    </row>
    <row r="5" spans="1:48" s="92" customFormat="1" ht="12">
      <c r="A5" s="424"/>
      <c r="B5" s="425"/>
      <c r="C5" s="88" t="s">
        <v>292</v>
      </c>
      <c r="D5" s="88" t="s">
        <v>293</v>
      </c>
      <c r="E5" s="88" t="s">
        <v>294</v>
      </c>
      <c r="F5" s="88" t="s">
        <v>295</v>
      </c>
      <c r="G5" s="88" t="s">
        <v>298</v>
      </c>
      <c r="H5" s="88" t="s">
        <v>300</v>
      </c>
      <c r="I5" s="88" t="s">
        <v>302</v>
      </c>
      <c r="J5" s="89" t="s">
        <v>304</v>
      </c>
      <c r="K5" s="89" t="s">
        <v>306</v>
      </c>
      <c r="L5" s="89" t="s">
        <v>309</v>
      </c>
      <c r="M5" s="89" t="s">
        <v>311</v>
      </c>
      <c r="N5" s="88" t="s">
        <v>313</v>
      </c>
      <c r="O5" s="89" t="s">
        <v>315</v>
      </c>
      <c r="P5" s="89" t="s">
        <v>292</v>
      </c>
      <c r="Q5" s="89" t="s">
        <v>293</v>
      </c>
      <c r="R5" s="89" t="s">
        <v>294</v>
      </c>
      <c r="S5" s="219"/>
      <c r="T5" s="147" t="s">
        <v>295</v>
      </c>
      <c r="U5" s="147" t="s">
        <v>322</v>
      </c>
      <c r="V5" s="147" t="s">
        <v>323</v>
      </c>
      <c r="W5" s="89" t="s">
        <v>324</v>
      </c>
      <c r="X5" s="89" t="s">
        <v>325</v>
      </c>
      <c r="Y5" s="89" t="s">
        <v>326</v>
      </c>
      <c r="Z5" s="89" t="s">
        <v>318</v>
      </c>
      <c r="AA5" s="89" t="s">
        <v>319</v>
      </c>
      <c r="AB5" s="89" t="s">
        <v>320</v>
      </c>
      <c r="AC5" s="89" t="s">
        <v>326</v>
      </c>
      <c r="AD5" s="89" t="s">
        <v>318</v>
      </c>
      <c r="AE5" s="89" t="s">
        <v>319</v>
      </c>
      <c r="AF5" s="89" t="s">
        <v>320</v>
      </c>
      <c r="AG5" s="88" t="s">
        <v>297</v>
      </c>
      <c r="AH5" s="88" t="s">
        <v>298</v>
      </c>
      <c r="AI5" s="88" t="s">
        <v>300</v>
      </c>
      <c r="AJ5" s="88" t="s">
        <v>302</v>
      </c>
      <c r="AK5" s="88" t="s">
        <v>304</v>
      </c>
      <c r="AL5" s="88" t="s">
        <v>308</v>
      </c>
      <c r="AM5" s="88" t="s">
        <v>310</v>
      </c>
      <c r="AN5" s="88" t="s">
        <v>312</v>
      </c>
      <c r="AO5" s="88" t="s">
        <v>314</v>
      </c>
      <c r="AP5" s="88" t="s">
        <v>331</v>
      </c>
      <c r="AQ5" s="88" t="s">
        <v>292</v>
      </c>
      <c r="AR5" s="152" t="s">
        <v>293</v>
      </c>
      <c r="AS5" s="152" t="s">
        <v>294</v>
      </c>
      <c r="AT5" s="150"/>
      <c r="AU5" s="150" t="s">
        <v>297</v>
      </c>
      <c r="AV5" s="121"/>
    </row>
    <row r="6" spans="1:48" ht="15.75">
      <c r="A6" s="424"/>
      <c r="B6" s="425"/>
      <c r="C6" s="429" t="s">
        <v>266</v>
      </c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1"/>
    </row>
    <row r="7" spans="1:48" ht="12.75">
      <c r="A7" s="106"/>
      <c r="B7" s="93"/>
      <c r="C7" s="77">
        <v>1</v>
      </c>
      <c r="D7" s="77">
        <v>2</v>
      </c>
      <c r="E7" s="77">
        <v>3</v>
      </c>
      <c r="F7" s="77">
        <v>4</v>
      </c>
      <c r="G7" s="77">
        <v>5</v>
      </c>
      <c r="H7" s="77">
        <v>6</v>
      </c>
      <c r="I7" s="77">
        <v>7</v>
      </c>
      <c r="J7" s="78">
        <v>8</v>
      </c>
      <c r="K7" s="78">
        <v>9</v>
      </c>
      <c r="L7" s="78">
        <v>10</v>
      </c>
      <c r="M7" s="78">
        <v>11</v>
      </c>
      <c r="N7" s="77">
        <v>12</v>
      </c>
      <c r="O7" s="85">
        <v>13</v>
      </c>
      <c r="P7" s="78">
        <v>14</v>
      </c>
      <c r="Q7" s="78">
        <v>15</v>
      </c>
      <c r="R7" s="78">
        <v>16</v>
      </c>
      <c r="S7" s="79"/>
      <c r="T7" s="137">
        <v>17</v>
      </c>
      <c r="U7" s="139">
        <v>18</v>
      </c>
      <c r="V7" s="139">
        <v>19</v>
      </c>
      <c r="W7" s="78">
        <v>20</v>
      </c>
      <c r="X7" s="78">
        <v>21</v>
      </c>
      <c r="Y7" s="78">
        <v>22</v>
      </c>
      <c r="Z7" s="78">
        <v>23</v>
      </c>
      <c r="AA7" s="78">
        <v>24</v>
      </c>
      <c r="AB7" s="78">
        <v>25</v>
      </c>
      <c r="AC7" s="78">
        <v>26</v>
      </c>
      <c r="AD7" s="78">
        <v>27</v>
      </c>
      <c r="AE7" s="78">
        <v>28</v>
      </c>
      <c r="AF7" s="78">
        <v>29</v>
      </c>
      <c r="AG7" s="78">
        <v>30</v>
      </c>
      <c r="AH7" s="77">
        <v>31</v>
      </c>
      <c r="AI7" s="77">
        <v>32</v>
      </c>
      <c r="AJ7" s="77">
        <v>33</v>
      </c>
      <c r="AK7" s="77">
        <v>34</v>
      </c>
      <c r="AL7" s="77">
        <v>35</v>
      </c>
      <c r="AM7" s="77">
        <v>36</v>
      </c>
      <c r="AN7" s="77">
        <v>37</v>
      </c>
      <c r="AO7" s="77">
        <v>38</v>
      </c>
      <c r="AP7" s="77">
        <v>39</v>
      </c>
      <c r="AQ7" s="77">
        <v>40</v>
      </c>
      <c r="AR7" s="154">
        <v>41</v>
      </c>
      <c r="AS7" s="154">
        <v>42</v>
      </c>
      <c r="AT7" s="205"/>
      <c r="AU7" s="136">
        <v>43</v>
      </c>
      <c r="AV7" s="82"/>
    </row>
    <row r="8" spans="1:48" s="120" customFormat="1" ht="21">
      <c r="A8" s="213" t="s">
        <v>372</v>
      </c>
      <c r="B8" s="214" t="s">
        <v>388</v>
      </c>
      <c r="C8" s="126">
        <f aca="true" t="shared" si="0" ref="C8:R8">SUM(C9:C22)</f>
        <v>0</v>
      </c>
      <c r="D8" s="126">
        <f t="shared" si="0"/>
        <v>0</v>
      </c>
      <c r="E8" s="126">
        <f t="shared" si="0"/>
        <v>0</v>
      </c>
      <c r="F8" s="126">
        <f t="shared" si="0"/>
        <v>0</v>
      </c>
      <c r="G8" s="126">
        <f t="shared" si="0"/>
        <v>0</v>
      </c>
      <c r="H8" s="126">
        <f t="shared" si="0"/>
        <v>0</v>
      </c>
      <c r="I8" s="126">
        <f t="shared" si="0"/>
        <v>0</v>
      </c>
      <c r="J8" s="126">
        <f t="shared" si="0"/>
        <v>0</v>
      </c>
      <c r="K8" s="126">
        <f t="shared" si="0"/>
        <v>0</v>
      </c>
      <c r="L8" s="126">
        <f t="shared" si="0"/>
        <v>0</v>
      </c>
      <c r="M8" s="126">
        <f t="shared" si="0"/>
        <v>0</v>
      </c>
      <c r="N8" s="126">
        <f t="shared" si="0"/>
        <v>0</v>
      </c>
      <c r="O8" s="126">
        <f t="shared" si="0"/>
        <v>0</v>
      </c>
      <c r="P8" s="126">
        <f t="shared" si="0"/>
        <v>0</v>
      </c>
      <c r="Q8" s="126">
        <f t="shared" si="0"/>
        <v>0</v>
      </c>
      <c r="R8" s="126">
        <f t="shared" si="0"/>
        <v>0</v>
      </c>
      <c r="S8" s="126" t="s">
        <v>351</v>
      </c>
      <c r="T8" s="126">
        <f aca="true" t="shared" si="1" ref="T8:AS8">SUM(T9:T22)</f>
        <v>0</v>
      </c>
      <c r="U8" s="126">
        <f t="shared" si="1"/>
        <v>0</v>
      </c>
      <c r="V8" s="126">
        <f t="shared" si="1"/>
        <v>0</v>
      </c>
      <c r="W8" s="126">
        <f t="shared" si="1"/>
        <v>0</v>
      </c>
      <c r="X8" s="126">
        <f t="shared" si="1"/>
        <v>0</v>
      </c>
      <c r="Y8" s="126">
        <f t="shared" si="1"/>
        <v>0</v>
      </c>
      <c r="Z8" s="126">
        <f t="shared" si="1"/>
        <v>0</v>
      </c>
      <c r="AA8" s="126">
        <f t="shared" si="1"/>
        <v>0</v>
      </c>
      <c r="AB8" s="126">
        <f t="shared" si="1"/>
        <v>0</v>
      </c>
      <c r="AC8" s="126">
        <f t="shared" si="1"/>
        <v>0</v>
      </c>
      <c r="AD8" s="126">
        <f t="shared" si="1"/>
        <v>0</v>
      </c>
      <c r="AE8" s="126">
        <f t="shared" si="1"/>
        <v>0</v>
      </c>
      <c r="AF8" s="126">
        <f t="shared" si="1"/>
        <v>0</v>
      </c>
      <c r="AG8" s="126">
        <f t="shared" si="1"/>
        <v>0</v>
      </c>
      <c r="AH8" s="126">
        <f t="shared" si="1"/>
        <v>0</v>
      </c>
      <c r="AI8" s="126">
        <f t="shared" si="1"/>
        <v>0</v>
      </c>
      <c r="AJ8" s="126">
        <f t="shared" si="1"/>
        <v>0</v>
      </c>
      <c r="AK8" s="126">
        <f t="shared" si="1"/>
        <v>0</v>
      </c>
      <c r="AL8" s="126">
        <f t="shared" si="1"/>
        <v>0</v>
      </c>
      <c r="AM8" s="126">
        <f t="shared" si="1"/>
        <v>0</v>
      </c>
      <c r="AN8" s="126">
        <f t="shared" si="1"/>
        <v>0</v>
      </c>
      <c r="AO8" s="126">
        <f t="shared" si="1"/>
        <v>0</v>
      </c>
      <c r="AP8" s="126">
        <f t="shared" si="1"/>
        <v>0</v>
      </c>
      <c r="AQ8" s="126">
        <f t="shared" si="1"/>
        <v>0</v>
      </c>
      <c r="AR8" s="126">
        <f t="shared" si="1"/>
        <v>0</v>
      </c>
      <c r="AS8" s="126">
        <f t="shared" si="1"/>
        <v>0</v>
      </c>
      <c r="AT8" s="126" t="s">
        <v>352</v>
      </c>
      <c r="AU8" s="126">
        <f>SUM(AU9:AU22)</f>
        <v>0</v>
      </c>
      <c r="AV8" s="126">
        <f>SUM(C8:AU8)</f>
        <v>0</v>
      </c>
    </row>
    <row r="9" spans="1:48" ht="12.75">
      <c r="A9" s="292" t="s">
        <v>374</v>
      </c>
      <c r="B9" s="293" t="s">
        <v>191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82">
        <f>SUM(C9:R9)</f>
        <v>0</v>
      </c>
      <c r="T9" s="136"/>
      <c r="U9" s="139"/>
      <c r="V9" s="139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155"/>
      <c r="AS9" s="154"/>
      <c r="AT9" s="205">
        <f aca="true" t="shared" si="2" ref="AT9:AT72">SUM(W9:AQ9)</f>
        <v>0</v>
      </c>
      <c r="AU9" s="136"/>
      <c r="AV9" s="82">
        <f>SUM(S9+T9+AR9+AS9+AT9+AU9)</f>
        <v>0</v>
      </c>
    </row>
    <row r="10" spans="1:48" ht="12.75">
      <c r="A10" s="292" t="s">
        <v>375</v>
      </c>
      <c r="B10" s="293" t="s">
        <v>192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82">
        <f aca="true" t="shared" si="3" ref="S10:S72">SUM(C10:R10)</f>
        <v>0</v>
      </c>
      <c r="T10" s="136"/>
      <c r="U10" s="139"/>
      <c r="V10" s="139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155"/>
      <c r="AS10" s="154"/>
      <c r="AT10" s="205">
        <f t="shared" si="2"/>
        <v>0</v>
      </c>
      <c r="AU10" s="136"/>
      <c r="AV10" s="82">
        <f aca="true" t="shared" si="4" ref="AV10:AV72">SUM(S10+T10+AR10+AS10+AT10+AU10)</f>
        <v>0</v>
      </c>
    </row>
    <row r="11" spans="1:48" ht="12.75">
      <c r="A11" s="292" t="s">
        <v>376</v>
      </c>
      <c r="B11" s="293" t="s">
        <v>23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82">
        <f t="shared" si="3"/>
        <v>0</v>
      </c>
      <c r="T11" s="136"/>
      <c r="U11" s="139"/>
      <c r="V11" s="139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155"/>
      <c r="AS11" s="154"/>
      <c r="AT11" s="205">
        <f t="shared" si="2"/>
        <v>0</v>
      </c>
      <c r="AU11" s="136"/>
      <c r="AV11" s="82">
        <f t="shared" si="4"/>
        <v>0</v>
      </c>
    </row>
    <row r="12" spans="1:48" ht="12.75">
      <c r="A12" s="292" t="s">
        <v>377</v>
      </c>
      <c r="B12" s="293" t="s">
        <v>363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82">
        <f t="shared" si="3"/>
        <v>0</v>
      </c>
      <c r="T12" s="136"/>
      <c r="U12" s="139"/>
      <c r="V12" s="139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155"/>
      <c r="AS12" s="155"/>
      <c r="AT12" s="205">
        <f t="shared" si="2"/>
        <v>0</v>
      </c>
      <c r="AU12" s="136"/>
      <c r="AV12" s="82">
        <f t="shared" si="4"/>
        <v>0</v>
      </c>
    </row>
    <row r="13" spans="1:48" ht="12.75">
      <c r="A13" s="292" t="s">
        <v>378</v>
      </c>
      <c r="B13" s="293" t="s">
        <v>199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82">
        <f t="shared" si="3"/>
        <v>0</v>
      </c>
      <c r="T13" s="136"/>
      <c r="U13" s="139"/>
      <c r="V13" s="139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155"/>
      <c r="AS13" s="154"/>
      <c r="AT13" s="205">
        <f t="shared" si="2"/>
        <v>0</v>
      </c>
      <c r="AU13" s="136"/>
      <c r="AV13" s="82">
        <f t="shared" si="4"/>
        <v>0</v>
      </c>
    </row>
    <row r="14" spans="1:48" ht="12.75">
      <c r="A14" s="292" t="s">
        <v>379</v>
      </c>
      <c r="B14" s="293" t="s">
        <v>193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82">
        <f t="shared" si="3"/>
        <v>0</v>
      </c>
      <c r="T14" s="136"/>
      <c r="U14" s="139"/>
      <c r="V14" s="139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154"/>
      <c r="AS14" s="154"/>
      <c r="AT14" s="205">
        <f t="shared" si="2"/>
        <v>0</v>
      </c>
      <c r="AU14" s="136"/>
      <c r="AV14" s="82">
        <f t="shared" si="4"/>
        <v>0</v>
      </c>
    </row>
    <row r="15" spans="1:48" ht="12.75">
      <c r="A15" s="292" t="s">
        <v>380</v>
      </c>
      <c r="B15" s="293" t="s">
        <v>24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82">
        <f t="shared" si="3"/>
        <v>0</v>
      </c>
      <c r="T15" s="136"/>
      <c r="U15" s="139"/>
      <c r="V15" s="139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155"/>
      <c r="AS15" s="154"/>
      <c r="AT15" s="205">
        <f t="shared" si="2"/>
        <v>0</v>
      </c>
      <c r="AU15" s="136"/>
      <c r="AV15" s="82">
        <f t="shared" si="4"/>
        <v>0</v>
      </c>
    </row>
    <row r="16" spans="1:48" ht="12.75">
      <c r="A16" s="292" t="s">
        <v>381</v>
      </c>
      <c r="B16" s="293" t="s">
        <v>195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82">
        <f t="shared" si="3"/>
        <v>0</v>
      </c>
      <c r="T16" s="136"/>
      <c r="U16" s="139"/>
      <c r="V16" s="139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154"/>
      <c r="AS16" s="154"/>
      <c r="AT16" s="205">
        <f t="shared" si="2"/>
        <v>0</v>
      </c>
      <c r="AU16" s="136"/>
      <c r="AV16" s="82">
        <f t="shared" si="4"/>
        <v>0</v>
      </c>
    </row>
    <row r="17" spans="1:48" ht="12.75">
      <c r="A17" s="292" t="s">
        <v>382</v>
      </c>
      <c r="B17" s="293" t="s">
        <v>237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82">
        <f t="shared" si="3"/>
        <v>0</v>
      </c>
      <c r="T17" s="136"/>
      <c r="U17" s="139"/>
      <c r="V17" s="139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155"/>
      <c r="AS17" s="154"/>
      <c r="AT17" s="205">
        <f t="shared" si="2"/>
        <v>0</v>
      </c>
      <c r="AU17" s="136"/>
      <c r="AV17" s="82">
        <f t="shared" si="4"/>
        <v>0</v>
      </c>
    </row>
    <row r="18" spans="1:48" ht="25.5">
      <c r="A18" s="292" t="s">
        <v>383</v>
      </c>
      <c r="B18" s="293" t="s">
        <v>194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82">
        <f t="shared" si="3"/>
        <v>0</v>
      </c>
      <c r="T18" s="136"/>
      <c r="U18" s="139"/>
      <c r="V18" s="139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155"/>
      <c r="AS18" s="154"/>
      <c r="AT18" s="205">
        <f t="shared" si="2"/>
        <v>0</v>
      </c>
      <c r="AU18" s="136"/>
      <c r="AV18" s="82">
        <f t="shared" si="4"/>
        <v>0</v>
      </c>
    </row>
    <row r="19" spans="1:48" ht="12.75">
      <c r="A19" s="292" t="s">
        <v>384</v>
      </c>
      <c r="B19" s="293" t="s">
        <v>196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82">
        <f t="shared" si="3"/>
        <v>0</v>
      </c>
      <c r="T19" s="136"/>
      <c r="U19" s="139"/>
      <c r="V19" s="139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155"/>
      <c r="AS19" s="154"/>
      <c r="AT19" s="205">
        <f t="shared" si="2"/>
        <v>0</v>
      </c>
      <c r="AU19" s="136"/>
      <c r="AV19" s="82">
        <f t="shared" si="4"/>
        <v>0</v>
      </c>
    </row>
    <row r="20" spans="1:48" ht="12.75">
      <c r="A20" s="292" t="s">
        <v>385</v>
      </c>
      <c r="B20" s="293" t="s">
        <v>197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82">
        <f t="shared" si="3"/>
        <v>0</v>
      </c>
      <c r="T20" s="136"/>
      <c r="U20" s="139"/>
      <c r="V20" s="139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155"/>
      <c r="AS20" s="154"/>
      <c r="AT20" s="205">
        <f t="shared" si="2"/>
        <v>0</v>
      </c>
      <c r="AU20" s="136"/>
      <c r="AV20" s="82">
        <f t="shared" si="4"/>
        <v>0</v>
      </c>
    </row>
    <row r="21" spans="1:48" ht="12.75">
      <c r="A21" s="292" t="s">
        <v>386</v>
      </c>
      <c r="B21" s="293" t="s">
        <v>198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82">
        <f t="shared" si="3"/>
        <v>0</v>
      </c>
      <c r="T21" s="136"/>
      <c r="U21" s="139"/>
      <c r="V21" s="139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154"/>
      <c r="AS21" s="154"/>
      <c r="AT21" s="205">
        <f t="shared" si="2"/>
        <v>0</v>
      </c>
      <c r="AU21" s="136"/>
      <c r="AV21" s="82">
        <f t="shared" si="4"/>
        <v>0</v>
      </c>
    </row>
    <row r="22" spans="1:48" ht="15">
      <c r="A22" s="292" t="s">
        <v>387</v>
      </c>
      <c r="B22" s="174" t="s">
        <v>238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82">
        <f t="shared" si="3"/>
        <v>0</v>
      </c>
      <c r="T22" s="136"/>
      <c r="U22" s="139"/>
      <c r="V22" s="139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154"/>
      <c r="AS22" s="154"/>
      <c r="AT22" s="205">
        <f t="shared" si="2"/>
        <v>0</v>
      </c>
      <c r="AU22" s="136"/>
      <c r="AV22" s="82">
        <f t="shared" si="4"/>
        <v>0</v>
      </c>
    </row>
    <row r="23" spans="1:50" s="120" customFormat="1" ht="12.75">
      <c r="A23" s="215" t="s">
        <v>391</v>
      </c>
      <c r="B23" s="216" t="s">
        <v>401</v>
      </c>
      <c r="C23" s="126">
        <f aca="true" t="shared" si="5" ref="C23:R23">SUM(C24:C29)</f>
        <v>6</v>
      </c>
      <c r="D23" s="126">
        <f t="shared" si="5"/>
        <v>6</v>
      </c>
      <c r="E23" s="126">
        <f t="shared" si="5"/>
        <v>6</v>
      </c>
      <c r="F23" s="126">
        <f t="shared" si="5"/>
        <v>6</v>
      </c>
      <c r="G23" s="126">
        <f t="shared" si="5"/>
        <v>6</v>
      </c>
      <c r="H23" s="126">
        <f t="shared" si="5"/>
        <v>6</v>
      </c>
      <c r="I23" s="126">
        <f t="shared" si="5"/>
        <v>6</v>
      </c>
      <c r="J23" s="126">
        <f t="shared" si="5"/>
        <v>6</v>
      </c>
      <c r="K23" s="126">
        <f t="shared" si="5"/>
        <v>6</v>
      </c>
      <c r="L23" s="126">
        <f t="shared" si="5"/>
        <v>6</v>
      </c>
      <c r="M23" s="126">
        <f t="shared" si="5"/>
        <v>6</v>
      </c>
      <c r="N23" s="126">
        <f t="shared" si="5"/>
        <v>6</v>
      </c>
      <c r="O23" s="126">
        <f t="shared" si="5"/>
        <v>6</v>
      </c>
      <c r="P23" s="126">
        <f t="shared" si="5"/>
        <v>6</v>
      </c>
      <c r="Q23" s="126">
        <f t="shared" si="5"/>
        <v>8</v>
      </c>
      <c r="R23" s="126">
        <f t="shared" si="5"/>
        <v>10</v>
      </c>
      <c r="S23" s="126">
        <f t="shared" si="3"/>
        <v>102</v>
      </c>
      <c r="T23" s="126">
        <f aca="true" t="shared" si="6" ref="T23:AS23">SUM(T24:T29)</f>
        <v>0</v>
      </c>
      <c r="U23" s="126">
        <f t="shared" si="6"/>
        <v>0</v>
      </c>
      <c r="V23" s="126">
        <f t="shared" si="6"/>
        <v>0</v>
      </c>
      <c r="W23" s="126">
        <f t="shared" si="6"/>
        <v>8</v>
      </c>
      <c r="X23" s="126">
        <f t="shared" si="6"/>
        <v>8</v>
      </c>
      <c r="Y23" s="126">
        <f t="shared" si="6"/>
        <v>8</v>
      </c>
      <c r="Z23" s="126">
        <f t="shared" si="6"/>
        <v>8</v>
      </c>
      <c r="AA23" s="126">
        <f t="shared" si="6"/>
        <v>8</v>
      </c>
      <c r="AB23" s="126">
        <f t="shared" si="6"/>
        <v>8</v>
      </c>
      <c r="AC23" s="126">
        <f t="shared" si="6"/>
        <v>8</v>
      </c>
      <c r="AD23" s="126">
        <f t="shared" si="6"/>
        <v>8</v>
      </c>
      <c r="AE23" s="126">
        <f t="shared" si="6"/>
        <v>8</v>
      </c>
      <c r="AF23" s="126">
        <f t="shared" si="6"/>
        <v>8</v>
      </c>
      <c r="AG23" s="126">
        <f t="shared" si="6"/>
        <v>8</v>
      </c>
      <c r="AH23" s="126">
        <f t="shared" si="6"/>
        <v>8</v>
      </c>
      <c r="AI23" s="126">
        <f t="shared" si="6"/>
        <v>8</v>
      </c>
      <c r="AJ23" s="126">
        <f t="shared" si="6"/>
        <v>8</v>
      </c>
      <c r="AK23" s="126">
        <f t="shared" si="6"/>
        <v>8</v>
      </c>
      <c r="AL23" s="126">
        <f t="shared" si="6"/>
        <v>8</v>
      </c>
      <c r="AM23" s="126">
        <f t="shared" si="6"/>
        <v>8</v>
      </c>
      <c r="AN23" s="126">
        <f t="shared" si="6"/>
        <v>8</v>
      </c>
      <c r="AO23" s="126">
        <f t="shared" si="6"/>
        <v>8</v>
      </c>
      <c r="AP23" s="126">
        <f t="shared" si="6"/>
        <v>10</v>
      </c>
      <c r="AQ23" s="126">
        <f t="shared" si="6"/>
        <v>14</v>
      </c>
      <c r="AR23" s="126">
        <f t="shared" si="6"/>
        <v>0</v>
      </c>
      <c r="AS23" s="126">
        <f t="shared" si="6"/>
        <v>0</v>
      </c>
      <c r="AT23" s="126">
        <f t="shared" si="2"/>
        <v>176</v>
      </c>
      <c r="AU23" s="126">
        <f>SUM(AU24:AU29)</f>
        <v>0</v>
      </c>
      <c r="AV23" s="126">
        <f t="shared" si="4"/>
        <v>278</v>
      </c>
      <c r="AX23" s="120" t="s">
        <v>27</v>
      </c>
    </row>
    <row r="24" spans="1:48" ht="12.75">
      <c r="A24" s="107" t="s">
        <v>392</v>
      </c>
      <c r="B24" s="96" t="s">
        <v>28</v>
      </c>
      <c r="C24" s="77"/>
      <c r="D24" s="77"/>
      <c r="E24" s="77"/>
      <c r="F24" s="77"/>
      <c r="G24" s="77"/>
      <c r="H24" s="77"/>
      <c r="I24" s="77"/>
      <c r="J24" s="78"/>
      <c r="K24" s="78"/>
      <c r="L24" s="78"/>
      <c r="M24" s="78"/>
      <c r="N24" s="77"/>
      <c r="O24" s="78"/>
      <c r="P24" s="78"/>
      <c r="Q24" s="78"/>
      <c r="R24" s="78"/>
      <c r="S24" s="82">
        <f t="shared" si="3"/>
        <v>0</v>
      </c>
      <c r="T24" s="137"/>
      <c r="U24" s="139"/>
      <c r="V24" s="139"/>
      <c r="W24" s="78">
        <v>2</v>
      </c>
      <c r="X24" s="78">
        <v>2</v>
      </c>
      <c r="Y24" s="78">
        <v>2</v>
      </c>
      <c r="Z24" s="78">
        <v>2</v>
      </c>
      <c r="AA24" s="78">
        <v>2</v>
      </c>
      <c r="AB24" s="78">
        <v>2</v>
      </c>
      <c r="AC24" s="78">
        <v>2</v>
      </c>
      <c r="AD24" s="78">
        <v>2</v>
      </c>
      <c r="AE24" s="78">
        <v>2</v>
      </c>
      <c r="AF24" s="78">
        <v>2</v>
      </c>
      <c r="AG24" s="78">
        <v>2</v>
      </c>
      <c r="AH24" s="78">
        <v>2</v>
      </c>
      <c r="AI24" s="78">
        <v>2</v>
      </c>
      <c r="AJ24" s="78">
        <v>2</v>
      </c>
      <c r="AK24" s="78">
        <v>2</v>
      </c>
      <c r="AL24" s="78">
        <v>2</v>
      </c>
      <c r="AM24" s="78">
        <v>2</v>
      </c>
      <c r="AN24" s="78">
        <v>2</v>
      </c>
      <c r="AO24" s="78">
        <v>2</v>
      </c>
      <c r="AP24" s="77">
        <v>2</v>
      </c>
      <c r="AQ24" s="77">
        <v>4</v>
      </c>
      <c r="AR24" s="154"/>
      <c r="AS24" s="154"/>
      <c r="AT24" s="205">
        <f t="shared" si="2"/>
        <v>44</v>
      </c>
      <c r="AU24" s="136"/>
      <c r="AV24" s="82">
        <f t="shared" si="4"/>
        <v>44</v>
      </c>
    </row>
    <row r="25" spans="1:48" ht="12.75">
      <c r="A25" s="107" t="s">
        <v>393</v>
      </c>
      <c r="B25" s="96" t="s">
        <v>397</v>
      </c>
      <c r="C25" s="77"/>
      <c r="D25" s="77"/>
      <c r="E25" s="77"/>
      <c r="F25" s="77"/>
      <c r="G25" s="77"/>
      <c r="H25" s="77"/>
      <c r="I25" s="77"/>
      <c r="J25" s="78"/>
      <c r="K25" s="78"/>
      <c r="L25" s="78"/>
      <c r="M25" s="78"/>
      <c r="N25" s="77"/>
      <c r="O25" s="78"/>
      <c r="P25" s="78"/>
      <c r="Q25" s="78"/>
      <c r="R25" s="78"/>
      <c r="S25" s="82">
        <f t="shared" si="3"/>
        <v>0</v>
      </c>
      <c r="T25" s="137"/>
      <c r="U25" s="139"/>
      <c r="V25" s="139"/>
      <c r="W25" s="78">
        <v>2</v>
      </c>
      <c r="X25" s="78">
        <v>2</v>
      </c>
      <c r="Y25" s="78">
        <v>2</v>
      </c>
      <c r="Z25" s="78">
        <v>2</v>
      </c>
      <c r="AA25" s="78">
        <v>2</v>
      </c>
      <c r="AB25" s="78">
        <v>2</v>
      </c>
      <c r="AC25" s="78">
        <v>2</v>
      </c>
      <c r="AD25" s="78">
        <v>2</v>
      </c>
      <c r="AE25" s="78">
        <v>2</v>
      </c>
      <c r="AF25" s="78">
        <v>2</v>
      </c>
      <c r="AG25" s="78">
        <v>2</v>
      </c>
      <c r="AH25" s="78">
        <v>2</v>
      </c>
      <c r="AI25" s="78">
        <v>2</v>
      </c>
      <c r="AJ25" s="78">
        <v>2</v>
      </c>
      <c r="AK25" s="78">
        <v>2</v>
      </c>
      <c r="AL25" s="78">
        <v>2</v>
      </c>
      <c r="AM25" s="78">
        <v>2</v>
      </c>
      <c r="AN25" s="78">
        <v>2</v>
      </c>
      <c r="AO25" s="78">
        <v>2</v>
      </c>
      <c r="AP25" s="77">
        <v>2</v>
      </c>
      <c r="AQ25" s="77"/>
      <c r="AR25" s="154"/>
      <c r="AS25" s="154"/>
      <c r="AT25" s="205">
        <f t="shared" si="2"/>
        <v>40</v>
      </c>
      <c r="AU25" s="136"/>
      <c r="AV25" s="82">
        <f t="shared" si="4"/>
        <v>40</v>
      </c>
    </row>
    <row r="26" spans="1:48" ht="25.5">
      <c r="A26" s="107" t="s">
        <v>394</v>
      </c>
      <c r="B26" s="97" t="s">
        <v>163</v>
      </c>
      <c r="C26" s="77">
        <v>2</v>
      </c>
      <c r="D26" s="77">
        <v>2</v>
      </c>
      <c r="E26" s="77">
        <v>2</v>
      </c>
      <c r="F26" s="77">
        <v>2</v>
      </c>
      <c r="G26" s="77">
        <v>2</v>
      </c>
      <c r="H26" s="77">
        <v>2</v>
      </c>
      <c r="I26" s="77">
        <v>2</v>
      </c>
      <c r="J26" s="77">
        <v>2</v>
      </c>
      <c r="K26" s="77">
        <v>2</v>
      </c>
      <c r="L26" s="77">
        <v>2</v>
      </c>
      <c r="M26" s="77">
        <v>2</v>
      </c>
      <c r="N26" s="77">
        <v>2</v>
      </c>
      <c r="O26" s="77">
        <v>2</v>
      </c>
      <c r="P26" s="77">
        <v>2</v>
      </c>
      <c r="Q26" s="77">
        <v>2</v>
      </c>
      <c r="R26" s="77">
        <v>4</v>
      </c>
      <c r="S26" s="82">
        <f t="shared" si="3"/>
        <v>34</v>
      </c>
      <c r="T26" s="136"/>
      <c r="U26" s="139"/>
      <c r="V26" s="139"/>
      <c r="W26" s="78">
        <v>2</v>
      </c>
      <c r="X26" s="78">
        <v>2</v>
      </c>
      <c r="Y26" s="78">
        <v>2</v>
      </c>
      <c r="Z26" s="78">
        <v>2</v>
      </c>
      <c r="AA26" s="78">
        <v>2</v>
      </c>
      <c r="AB26" s="78">
        <v>2</v>
      </c>
      <c r="AC26" s="78">
        <v>2</v>
      </c>
      <c r="AD26" s="78">
        <v>2</v>
      </c>
      <c r="AE26" s="78">
        <v>2</v>
      </c>
      <c r="AF26" s="78">
        <v>2</v>
      </c>
      <c r="AG26" s="78">
        <v>2</v>
      </c>
      <c r="AH26" s="78">
        <v>2</v>
      </c>
      <c r="AI26" s="78">
        <v>2</v>
      </c>
      <c r="AJ26" s="78">
        <v>2</v>
      </c>
      <c r="AK26" s="78">
        <v>2</v>
      </c>
      <c r="AL26" s="78">
        <v>2</v>
      </c>
      <c r="AM26" s="78">
        <v>2</v>
      </c>
      <c r="AN26" s="78">
        <v>2</v>
      </c>
      <c r="AO26" s="78">
        <v>2</v>
      </c>
      <c r="AP26" s="78">
        <v>2</v>
      </c>
      <c r="AQ26" s="78">
        <v>6</v>
      </c>
      <c r="AR26" s="154"/>
      <c r="AS26" s="154"/>
      <c r="AT26" s="205">
        <f t="shared" si="2"/>
        <v>46</v>
      </c>
      <c r="AU26" s="136"/>
      <c r="AV26" s="82">
        <f t="shared" si="4"/>
        <v>80</v>
      </c>
    </row>
    <row r="27" spans="1:48" ht="25.5">
      <c r="A27" s="107" t="s">
        <v>395</v>
      </c>
      <c r="B27" s="95" t="s">
        <v>243</v>
      </c>
      <c r="C27" s="77">
        <v>2</v>
      </c>
      <c r="D27" s="77">
        <v>2</v>
      </c>
      <c r="E27" s="77">
        <v>2</v>
      </c>
      <c r="F27" s="77">
        <v>2</v>
      </c>
      <c r="G27" s="77">
        <v>2</v>
      </c>
      <c r="H27" s="77">
        <v>2</v>
      </c>
      <c r="I27" s="77">
        <v>2</v>
      </c>
      <c r="J27" s="77">
        <v>2</v>
      </c>
      <c r="K27" s="77">
        <v>2</v>
      </c>
      <c r="L27" s="77">
        <v>2</v>
      </c>
      <c r="M27" s="77">
        <v>2</v>
      </c>
      <c r="N27" s="77">
        <v>2</v>
      </c>
      <c r="O27" s="77">
        <v>2</v>
      </c>
      <c r="P27" s="77">
        <v>2</v>
      </c>
      <c r="Q27" s="77">
        <v>4</v>
      </c>
      <c r="R27" s="77">
        <v>4</v>
      </c>
      <c r="S27" s="82">
        <f t="shared" si="3"/>
        <v>36</v>
      </c>
      <c r="T27" s="137"/>
      <c r="U27" s="139"/>
      <c r="V27" s="139"/>
      <c r="W27" s="78">
        <v>2</v>
      </c>
      <c r="X27" s="78">
        <v>2</v>
      </c>
      <c r="Y27" s="78">
        <v>2</v>
      </c>
      <c r="Z27" s="78">
        <v>2</v>
      </c>
      <c r="AA27" s="78">
        <v>2</v>
      </c>
      <c r="AB27" s="78">
        <v>2</v>
      </c>
      <c r="AC27" s="78">
        <v>2</v>
      </c>
      <c r="AD27" s="78">
        <v>2</v>
      </c>
      <c r="AE27" s="78">
        <v>2</v>
      </c>
      <c r="AF27" s="78">
        <v>2</v>
      </c>
      <c r="AG27" s="78">
        <v>2</v>
      </c>
      <c r="AH27" s="78">
        <v>2</v>
      </c>
      <c r="AI27" s="78">
        <v>2</v>
      </c>
      <c r="AJ27" s="78">
        <v>2</v>
      </c>
      <c r="AK27" s="78">
        <v>2</v>
      </c>
      <c r="AL27" s="78">
        <v>2</v>
      </c>
      <c r="AM27" s="78">
        <v>2</v>
      </c>
      <c r="AN27" s="78">
        <v>2</v>
      </c>
      <c r="AO27" s="78">
        <v>2</v>
      </c>
      <c r="AP27" s="78">
        <v>4</v>
      </c>
      <c r="AQ27" s="77">
        <v>4</v>
      </c>
      <c r="AR27" s="154"/>
      <c r="AS27" s="154"/>
      <c r="AT27" s="205">
        <f t="shared" si="2"/>
        <v>46</v>
      </c>
      <c r="AU27" s="136"/>
      <c r="AV27" s="82">
        <f t="shared" si="4"/>
        <v>82</v>
      </c>
    </row>
    <row r="28" spans="1:48" ht="12.75">
      <c r="A28" s="107" t="s">
        <v>396</v>
      </c>
      <c r="B28" s="127" t="s">
        <v>399</v>
      </c>
      <c r="C28" s="77"/>
      <c r="D28" s="77"/>
      <c r="E28" s="77"/>
      <c r="F28" s="77"/>
      <c r="G28" s="77"/>
      <c r="H28" s="77"/>
      <c r="I28" s="77"/>
      <c r="J28" s="78"/>
      <c r="K28" s="78"/>
      <c r="L28" s="78"/>
      <c r="M28" s="78"/>
      <c r="N28" s="77"/>
      <c r="O28" s="78"/>
      <c r="P28" s="78"/>
      <c r="Q28" s="78"/>
      <c r="R28" s="78"/>
      <c r="S28" s="82">
        <f t="shared" si="3"/>
        <v>0</v>
      </c>
      <c r="T28" s="137"/>
      <c r="U28" s="139"/>
      <c r="V28" s="139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154"/>
      <c r="AS28" s="154"/>
      <c r="AT28" s="205">
        <f t="shared" si="2"/>
        <v>0</v>
      </c>
      <c r="AU28" s="136"/>
      <c r="AV28" s="82">
        <f t="shared" si="4"/>
        <v>0</v>
      </c>
    </row>
    <row r="29" spans="1:48" ht="12.75">
      <c r="A29" s="107" t="s">
        <v>398</v>
      </c>
      <c r="B29" s="97" t="s">
        <v>62</v>
      </c>
      <c r="C29" s="77">
        <v>2</v>
      </c>
      <c r="D29" s="77">
        <v>2</v>
      </c>
      <c r="E29" s="77">
        <v>2</v>
      </c>
      <c r="F29" s="77">
        <v>2</v>
      </c>
      <c r="G29" s="77">
        <v>2</v>
      </c>
      <c r="H29" s="77">
        <v>2</v>
      </c>
      <c r="I29" s="77">
        <v>2</v>
      </c>
      <c r="J29" s="77">
        <v>2</v>
      </c>
      <c r="K29" s="77">
        <v>2</v>
      </c>
      <c r="L29" s="77">
        <v>2</v>
      </c>
      <c r="M29" s="77">
        <v>2</v>
      </c>
      <c r="N29" s="77">
        <v>2</v>
      </c>
      <c r="O29" s="77">
        <v>2</v>
      </c>
      <c r="P29" s="77">
        <v>2</v>
      </c>
      <c r="Q29" s="77">
        <v>2</v>
      </c>
      <c r="R29" s="77">
        <v>2</v>
      </c>
      <c r="S29" s="82">
        <f t="shared" si="3"/>
        <v>32</v>
      </c>
      <c r="T29" s="137"/>
      <c r="U29" s="139"/>
      <c r="V29" s="139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154"/>
      <c r="AS29" s="154"/>
      <c r="AT29" s="205">
        <f t="shared" si="2"/>
        <v>0</v>
      </c>
      <c r="AU29" s="136"/>
      <c r="AV29" s="82">
        <f t="shared" si="4"/>
        <v>32</v>
      </c>
    </row>
    <row r="30" spans="1:48" s="120" customFormat="1" ht="25.5">
      <c r="A30" s="215" t="s">
        <v>29</v>
      </c>
      <c r="B30" s="216" t="s">
        <v>267</v>
      </c>
      <c r="C30" s="126">
        <f>SUM(C31:C33)</f>
        <v>6</v>
      </c>
      <c r="D30" s="126">
        <f aca="true" t="shared" si="7" ref="D30:AU30">SUM(D31:D33)</f>
        <v>6</v>
      </c>
      <c r="E30" s="126">
        <f t="shared" si="7"/>
        <v>6</v>
      </c>
      <c r="F30" s="126">
        <f t="shared" si="7"/>
        <v>6</v>
      </c>
      <c r="G30" s="126">
        <f t="shared" si="7"/>
        <v>6</v>
      </c>
      <c r="H30" s="126">
        <f t="shared" si="7"/>
        <v>6</v>
      </c>
      <c r="I30" s="126">
        <f t="shared" si="7"/>
        <v>6</v>
      </c>
      <c r="J30" s="126">
        <f t="shared" si="7"/>
        <v>6</v>
      </c>
      <c r="K30" s="126">
        <f t="shared" si="7"/>
        <v>6</v>
      </c>
      <c r="L30" s="126">
        <f t="shared" si="7"/>
        <v>6</v>
      </c>
      <c r="M30" s="126">
        <f t="shared" si="7"/>
        <v>6</v>
      </c>
      <c r="N30" s="126">
        <f t="shared" si="7"/>
        <v>6</v>
      </c>
      <c r="O30" s="126">
        <f t="shared" si="7"/>
        <v>8</v>
      </c>
      <c r="P30" s="126">
        <f t="shared" si="7"/>
        <v>8</v>
      </c>
      <c r="Q30" s="126">
        <f t="shared" si="7"/>
        <v>8</v>
      </c>
      <c r="R30" s="126">
        <f t="shared" si="7"/>
        <v>8</v>
      </c>
      <c r="S30" s="126">
        <f t="shared" si="3"/>
        <v>104</v>
      </c>
      <c r="T30" s="126">
        <f t="shared" si="7"/>
        <v>18</v>
      </c>
      <c r="U30" s="126">
        <f t="shared" si="7"/>
        <v>0</v>
      </c>
      <c r="V30" s="126">
        <f t="shared" si="7"/>
        <v>0</v>
      </c>
      <c r="W30" s="126">
        <f t="shared" si="7"/>
        <v>4</v>
      </c>
      <c r="X30" s="126">
        <f t="shared" si="7"/>
        <v>4</v>
      </c>
      <c r="Y30" s="126">
        <f t="shared" si="7"/>
        <v>4</v>
      </c>
      <c r="Z30" s="126">
        <f t="shared" si="7"/>
        <v>4</v>
      </c>
      <c r="AA30" s="126">
        <f t="shared" si="7"/>
        <v>4</v>
      </c>
      <c r="AB30" s="126">
        <f t="shared" si="7"/>
        <v>4</v>
      </c>
      <c r="AC30" s="126">
        <f t="shared" si="7"/>
        <v>4</v>
      </c>
      <c r="AD30" s="126">
        <f t="shared" si="7"/>
        <v>4</v>
      </c>
      <c r="AE30" s="126">
        <f t="shared" si="7"/>
        <v>4</v>
      </c>
      <c r="AF30" s="126">
        <f t="shared" si="7"/>
        <v>4</v>
      </c>
      <c r="AG30" s="126">
        <f t="shared" si="7"/>
        <v>4</v>
      </c>
      <c r="AH30" s="126">
        <f t="shared" si="7"/>
        <v>4</v>
      </c>
      <c r="AI30" s="126">
        <f t="shared" si="7"/>
        <v>4</v>
      </c>
      <c r="AJ30" s="126">
        <f t="shared" si="7"/>
        <v>4</v>
      </c>
      <c r="AK30" s="126">
        <f t="shared" si="7"/>
        <v>4</v>
      </c>
      <c r="AL30" s="126">
        <f t="shared" si="7"/>
        <v>4</v>
      </c>
      <c r="AM30" s="126">
        <f t="shared" si="7"/>
        <v>4</v>
      </c>
      <c r="AN30" s="126">
        <f t="shared" si="7"/>
        <v>4</v>
      </c>
      <c r="AO30" s="126">
        <f t="shared" si="7"/>
        <v>2</v>
      </c>
      <c r="AP30" s="126">
        <f t="shared" si="7"/>
        <v>2</v>
      </c>
      <c r="AQ30" s="126">
        <f t="shared" si="7"/>
        <v>0</v>
      </c>
      <c r="AR30" s="126">
        <f t="shared" si="7"/>
        <v>0</v>
      </c>
      <c r="AS30" s="126">
        <f t="shared" si="7"/>
        <v>0</v>
      </c>
      <c r="AT30" s="126">
        <f t="shared" si="2"/>
        <v>76</v>
      </c>
      <c r="AU30" s="126">
        <f t="shared" si="7"/>
        <v>0</v>
      </c>
      <c r="AV30" s="126">
        <f t="shared" si="4"/>
        <v>198</v>
      </c>
    </row>
    <row r="31" spans="1:48" ht="12.75">
      <c r="A31" s="99" t="s">
        <v>268</v>
      </c>
      <c r="B31" s="98" t="s">
        <v>390</v>
      </c>
      <c r="C31" s="77">
        <v>2</v>
      </c>
      <c r="D31" s="77">
        <v>2</v>
      </c>
      <c r="E31" s="77">
        <v>2</v>
      </c>
      <c r="F31" s="77">
        <v>2</v>
      </c>
      <c r="G31" s="77">
        <v>2</v>
      </c>
      <c r="H31" s="77">
        <v>2</v>
      </c>
      <c r="I31" s="77">
        <v>2</v>
      </c>
      <c r="J31" s="77">
        <v>2</v>
      </c>
      <c r="K31" s="77">
        <v>2</v>
      </c>
      <c r="L31" s="77">
        <v>2</v>
      </c>
      <c r="M31" s="77">
        <v>2</v>
      </c>
      <c r="N31" s="77">
        <v>2</v>
      </c>
      <c r="O31" s="77">
        <v>2</v>
      </c>
      <c r="P31" s="77">
        <v>2</v>
      </c>
      <c r="Q31" s="77">
        <v>2</v>
      </c>
      <c r="R31" s="77">
        <v>2</v>
      </c>
      <c r="S31" s="82">
        <f t="shared" si="3"/>
        <v>32</v>
      </c>
      <c r="T31" s="137"/>
      <c r="U31" s="139"/>
      <c r="V31" s="139"/>
      <c r="W31" s="78">
        <v>2</v>
      </c>
      <c r="X31" s="78">
        <v>2</v>
      </c>
      <c r="Y31" s="78">
        <v>2</v>
      </c>
      <c r="Z31" s="78">
        <v>2</v>
      </c>
      <c r="AA31" s="78">
        <v>2</v>
      </c>
      <c r="AB31" s="78">
        <v>2</v>
      </c>
      <c r="AC31" s="78">
        <v>2</v>
      </c>
      <c r="AD31" s="78">
        <v>2</v>
      </c>
      <c r="AE31" s="78">
        <v>2</v>
      </c>
      <c r="AF31" s="78">
        <v>2</v>
      </c>
      <c r="AG31" s="78">
        <v>2</v>
      </c>
      <c r="AH31" s="78">
        <v>2</v>
      </c>
      <c r="AI31" s="78">
        <v>2</v>
      </c>
      <c r="AJ31" s="78">
        <v>2</v>
      </c>
      <c r="AK31" s="78">
        <v>2</v>
      </c>
      <c r="AL31" s="78">
        <v>2</v>
      </c>
      <c r="AM31" s="78">
        <v>2</v>
      </c>
      <c r="AN31" s="78">
        <v>2</v>
      </c>
      <c r="AO31" s="78">
        <v>2</v>
      </c>
      <c r="AP31" s="78">
        <v>2</v>
      </c>
      <c r="AQ31" s="77"/>
      <c r="AR31" s="154"/>
      <c r="AS31" s="154"/>
      <c r="AT31" s="205">
        <f t="shared" si="2"/>
        <v>40</v>
      </c>
      <c r="AU31" s="136"/>
      <c r="AV31" s="82">
        <f t="shared" si="4"/>
        <v>72</v>
      </c>
    </row>
    <row r="32" spans="1:48" ht="25.5">
      <c r="A32" s="99" t="s">
        <v>269</v>
      </c>
      <c r="B32" s="98" t="s">
        <v>63</v>
      </c>
      <c r="C32" s="77"/>
      <c r="D32" s="77"/>
      <c r="E32" s="77"/>
      <c r="F32" s="77"/>
      <c r="G32" s="77"/>
      <c r="H32" s="77"/>
      <c r="I32" s="77"/>
      <c r="J32" s="78"/>
      <c r="K32" s="78"/>
      <c r="L32" s="78"/>
      <c r="M32" s="78"/>
      <c r="N32" s="77"/>
      <c r="O32" s="78"/>
      <c r="P32" s="78"/>
      <c r="Q32" s="78"/>
      <c r="R32" s="78"/>
      <c r="S32" s="82">
        <f t="shared" si="3"/>
        <v>0</v>
      </c>
      <c r="T32" s="137"/>
      <c r="U32" s="139"/>
      <c r="V32" s="139"/>
      <c r="W32" s="78">
        <v>2</v>
      </c>
      <c r="X32" s="78">
        <v>2</v>
      </c>
      <c r="Y32" s="78">
        <v>2</v>
      </c>
      <c r="Z32" s="78">
        <v>2</v>
      </c>
      <c r="AA32" s="78">
        <v>2</v>
      </c>
      <c r="AB32" s="78">
        <v>2</v>
      </c>
      <c r="AC32" s="78">
        <v>2</v>
      </c>
      <c r="AD32" s="78">
        <v>2</v>
      </c>
      <c r="AE32" s="78">
        <v>2</v>
      </c>
      <c r="AF32" s="78">
        <v>2</v>
      </c>
      <c r="AG32" s="78">
        <v>2</v>
      </c>
      <c r="AH32" s="77">
        <v>2</v>
      </c>
      <c r="AI32" s="77">
        <v>2</v>
      </c>
      <c r="AJ32" s="77">
        <v>2</v>
      </c>
      <c r="AK32" s="77">
        <v>2</v>
      </c>
      <c r="AL32" s="77">
        <v>2</v>
      </c>
      <c r="AM32" s="77">
        <v>2</v>
      </c>
      <c r="AN32" s="77">
        <v>2</v>
      </c>
      <c r="AO32" s="77"/>
      <c r="AP32" s="77"/>
      <c r="AQ32" s="77"/>
      <c r="AR32" s="154"/>
      <c r="AS32" s="154"/>
      <c r="AT32" s="205">
        <f t="shared" si="2"/>
        <v>36</v>
      </c>
      <c r="AU32" s="136"/>
      <c r="AV32" s="82">
        <f t="shared" si="4"/>
        <v>36</v>
      </c>
    </row>
    <row r="33" spans="1:48" ht="63.75">
      <c r="A33" s="99" t="s">
        <v>270</v>
      </c>
      <c r="B33" s="98" t="s">
        <v>362</v>
      </c>
      <c r="C33" s="77">
        <v>4</v>
      </c>
      <c r="D33" s="77">
        <v>4</v>
      </c>
      <c r="E33" s="77">
        <v>4</v>
      </c>
      <c r="F33" s="77">
        <v>4</v>
      </c>
      <c r="G33" s="77">
        <v>4</v>
      </c>
      <c r="H33" s="77">
        <v>4</v>
      </c>
      <c r="I33" s="77">
        <v>4</v>
      </c>
      <c r="J33" s="77">
        <v>4</v>
      </c>
      <c r="K33" s="77">
        <v>4</v>
      </c>
      <c r="L33" s="77">
        <v>4</v>
      </c>
      <c r="M33" s="77">
        <v>4</v>
      </c>
      <c r="N33" s="77">
        <v>4</v>
      </c>
      <c r="O33" s="77">
        <v>6</v>
      </c>
      <c r="P33" s="77">
        <v>6</v>
      </c>
      <c r="Q33" s="77">
        <v>6</v>
      </c>
      <c r="R33" s="77">
        <v>6</v>
      </c>
      <c r="S33" s="82">
        <f t="shared" si="3"/>
        <v>72</v>
      </c>
      <c r="T33" s="137">
        <v>18</v>
      </c>
      <c r="U33" s="139"/>
      <c r="V33" s="139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154"/>
      <c r="AS33" s="154"/>
      <c r="AT33" s="205">
        <f t="shared" si="2"/>
        <v>0</v>
      </c>
      <c r="AU33" s="136"/>
      <c r="AV33" s="82">
        <f t="shared" si="4"/>
        <v>90</v>
      </c>
    </row>
    <row r="34" spans="1:48" ht="12.75">
      <c r="A34" s="129" t="s">
        <v>35</v>
      </c>
      <c r="B34" s="130" t="s">
        <v>271</v>
      </c>
      <c r="C34" s="154">
        <f>SUM(C35:C53)</f>
        <v>14</v>
      </c>
      <c r="D34" s="154">
        <f aca="true" t="shared" si="8" ref="D34:AU34">SUM(D35:D53)</f>
        <v>14</v>
      </c>
      <c r="E34" s="154">
        <f t="shared" si="8"/>
        <v>14</v>
      </c>
      <c r="F34" s="154">
        <f t="shared" si="8"/>
        <v>18</v>
      </c>
      <c r="G34" s="154">
        <f t="shared" si="8"/>
        <v>16</v>
      </c>
      <c r="H34" s="154">
        <f t="shared" si="8"/>
        <v>16</v>
      </c>
      <c r="I34" s="154">
        <f t="shared" si="8"/>
        <v>16</v>
      </c>
      <c r="J34" s="154">
        <f t="shared" si="8"/>
        <v>16</v>
      </c>
      <c r="K34" s="154">
        <f t="shared" si="8"/>
        <v>16</v>
      </c>
      <c r="L34" s="154">
        <f t="shared" si="8"/>
        <v>14</v>
      </c>
      <c r="M34" s="154">
        <f t="shared" si="8"/>
        <v>14</v>
      </c>
      <c r="N34" s="154">
        <f t="shared" si="8"/>
        <v>14</v>
      </c>
      <c r="O34" s="154">
        <f t="shared" si="8"/>
        <v>14</v>
      </c>
      <c r="P34" s="154">
        <f t="shared" si="8"/>
        <v>14</v>
      </c>
      <c r="Q34" s="154">
        <f t="shared" si="8"/>
        <v>14</v>
      </c>
      <c r="R34" s="154">
        <f t="shared" si="8"/>
        <v>16</v>
      </c>
      <c r="S34" s="126">
        <f t="shared" si="3"/>
        <v>240</v>
      </c>
      <c r="T34" s="126">
        <f t="shared" si="8"/>
        <v>0</v>
      </c>
      <c r="U34" s="126">
        <f t="shared" si="8"/>
        <v>0</v>
      </c>
      <c r="V34" s="126">
        <f t="shared" si="8"/>
        <v>0</v>
      </c>
      <c r="W34" s="154">
        <f t="shared" si="8"/>
        <v>20</v>
      </c>
      <c r="X34" s="154">
        <f t="shared" si="8"/>
        <v>20</v>
      </c>
      <c r="Y34" s="154">
        <f t="shared" si="8"/>
        <v>22</v>
      </c>
      <c r="Z34" s="154">
        <f t="shared" si="8"/>
        <v>22</v>
      </c>
      <c r="AA34" s="154">
        <f t="shared" si="8"/>
        <v>20</v>
      </c>
      <c r="AB34" s="154">
        <f t="shared" si="8"/>
        <v>18</v>
      </c>
      <c r="AC34" s="154">
        <f t="shared" si="8"/>
        <v>18</v>
      </c>
      <c r="AD34" s="154">
        <f t="shared" si="8"/>
        <v>18</v>
      </c>
      <c r="AE34" s="154">
        <f t="shared" si="8"/>
        <v>18</v>
      </c>
      <c r="AF34" s="154">
        <f t="shared" si="8"/>
        <v>18</v>
      </c>
      <c r="AG34" s="154">
        <f t="shared" si="8"/>
        <v>18</v>
      </c>
      <c r="AH34" s="154">
        <f t="shared" si="8"/>
        <v>18</v>
      </c>
      <c r="AI34" s="154">
        <f t="shared" si="8"/>
        <v>18</v>
      </c>
      <c r="AJ34" s="154">
        <f t="shared" si="8"/>
        <v>18</v>
      </c>
      <c r="AK34" s="154">
        <f t="shared" si="8"/>
        <v>17</v>
      </c>
      <c r="AL34" s="154">
        <f t="shared" si="8"/>
        <v>17</v>
      </c>
      <c r="AM34" s="154">
        <f t="shared" si="8"/>
        <v>17</v>
      </c>
      <c r="AN34" s="154">
        <f t="shared" si="8"/>
        <v>15</v>
      </c>
      <c r="AO34" s="154">
        <f t="shared" si="8"/>
        <v>14</v>
      </c>
      <c r="AP34" s="154">
        <f t="shared" si="8"/>
        <v>12</v>
      </c>
      <c r="AQ34" s="154">
        <f t="shared" si="8"/>
        <v>12</v>
      </c>
      <c r="AR34" s="154">
        <f t="shared" si="8"/>
        <v>0</v>
      </c>
      <c r="AS34" s="154">
        <f t="shared" si="8"/>
        <v>0</v>
      </c>
      <c r="AT34" s="126">
        <f t="shared" si="2"/>
        <v>370</v>
      </c>
      <c r="AU34" s="126">
        <f t="shared" si="8"/>
        <v>18</v>
      </c>
      <c r="AV34" s="126">
        <f t="shared" si="4"/>
        <v>628</v>
      </c>
    </row>
    <row r="35" spans="1:48" ht="12.75">
      <c r="A35" s="99" t="s">
        <v>272</v>
      </c>
      <c r="B35" s="99" t="s">
        <v>64</v>
      </c>
      <c r="C35" s="77">
        <v>6</v>
      </c>
      <c r="D35" s="77">
        <v>6</v>
      </c>
      <c r="E35" s="77">
        <v>6</v>
      </c>
      <c r="F35" s="77">
        <v>6</v>
      </c>
      <c r="G35" s="77">
        <v>6</v>
      </c>
      <c r="H35" s="77">
        <v>6</v>
      </c>
      <c r="I35" s="77">
        <v>6</v>
      </c>
      <c r="J35" s="77">
        <v>6</v>
      </c>
      <c r="K35" s="77">
        <v>6</v>
      </c>
      <c r="L35" s="77">
        <v>4</v>
      </c>
      <c r="M35" s="77">
        <v>4</v>
      </c>
      <c r="N35" s="77">
        <v>4</v>
      </c>
      <c r="O35" s="77">
        <v>4</v>
      </c>
      <c r="P35" s="77">
        <v>4</v>
      </c>
      <c r="Q35" s="77">
        <v>4</v>
      </c>
      <c r="R35" s="77">
        <v>4</v>
      </c>
      <c r="S35" s="82">
        <f t="shared" si="3"/>
        <v>82</v>
      </c>
      <c r="T35" s="137"/>
      <c r="U35" s="139"/>
      <c r="V35" s="139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154"/>
      <c r="AS35" s="154"/>
      <c r="AT35" s="205">
        <f t="shared" si="2"/>
        <v>0</v>
      </c>
      <c r="AU35" s="136"/>
      <c r="AV35" s="82">
        <f t="shared" si="4"/>
        <v>82</v>
      </c>
    </row>
    <row r="36" spans="1:48" ht="12.75">
      <c r="A36" s="99" t="s">
        <v>273</v>
      </c>
      <c r="B36" s="99" t="s">
        <v>254</v>
      </c>
      <c r="C36" s="77">
        <v>6</v>
      </c>
      <c r="D36" s="77">
        <v>6</v>
      </c>
      <c r="E36" s="77">
        <v>6</v>
      </c>
      <c r="F36" s="77">
        <v>8</v>
      </c>
      <c r="G36" s="77">
        <v>8</v>
      </c>
      <c r="H36" s="77">
        <v>8</v>
      </c>
      <c r="I36" s="77">
        <v>8</v>
      </c>
      <c r="J36" s="77">
        <v>8</v>
      </c>
      <c r="K36" s="77">
        <v>8</v>
      </c>
      <c r="L36" s="77">
        <v>8</v>
      </c>
      <c r="M36" s="77">
        <v>8</v>
      </c>
      <c r="N36" s="77">
        <v>8</v>
      </c>
      <c r="O36" s="77">
        <v>8</v>
      </c>
      <c r="P36" s="77">
        <v>8</v>
      </c>
      <c r="Q36" s="77">
        <v>8</v>
      </c>
      <c r="R36" s="77">
        <v>8</v>
      </c>
      <c r="S36" s="82">
        <f t="shared" si="3"/>
        <v>122</v>
      </c>
      <c r="T36" s="137"/>
      <c r="U36" s="139"/>
      <c r="V36" s="13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154"/>
      <c r="AS36" s="154"/>
      <c r="AT36" s="205">
        <f t="shared" si="2"/>
        <v>0</v>
      </c>
      <c r="AU36" s="136"/>
      <c r="AV36" s="82">
        <f t="shared" si="4"/>
        <v>122</v>
      </c>
    </row>
    <row r="37" spans="1:48" ht="25.5">
      <c r="A37" s="99" t="s">
        <v>274</v>
      </c>
      <c r="B37" s="99" t="s">
        <v>275</v>
      </c>
      <c r="C37" s="77"/>
      <c r="D37" s="77"/>
      <c r="E37" s="77"/>
      <c r="F37" s="77"/>
      <c r="G37" s="77"/>
      <c r="H37" s="77"/>
      <c r="I37" s="77"/>
      <c r="J37" s="78"/>
      <c r="K37" s="78"/>
      <c r="L37" s="78"/>
      <c r="M37" s="78"/>
      <c r="N37" s="77"/>
      <c r="O37" s="78"/>
      <c r="P37" s="78"/>
      <c r="Q37" s="78"/>
      <c r="R37" s="78"/>
      <c r="S37" s="82">
        <f t="shared" si="3"/>
        <v>0</v>
      </c>
      <c r="T37" s="137"/>
      <c r="U37" s="139"/>
      <c r="V37" s="139"/>
      <c r="W37" s="78">
        <v>4</v>
      </c>
      <c r="X37" s="78">
        <v>4</v>
      </c>
      <c r="Y37" s="78">
        <v>4</v>
      </c>
      <c r="Z37" s="78">
        <v>4</v>
      </c>
      <c r="AA37" s="78">
        <v>4</v>
      </c>
      <c r="AB37" s="78">
        <v>2</v>
      </c>
      <c r="AC37" s="78">
        <v>2</v>
      </c>
      <c r="AD37" s="78">
        <v>2</v>
      </c>
      <c r="AE37" s="78">
        <v>2</v>
      </c>
      <c r="AF37" s="78">
        <v>2</v>
      </c>
      <c r="AG37" s="78">
        <v>2</v>
      </c>
      <c r="AH37" s="78">
        <v>2</v>
      </c>
      <c r="AI37" s="78">
        <v>2</v>
      </c>
      <c r="AJ37" s="78">
        <v>2</v>
      </c>
      <c r="AK37" s="78">
        <v>2</v>
      </c>
      <c r="AL37" s="78">
        <v>2</v>
      </c>
      <c r="AM37" s="78">
        <v>2</v>
      </c>
      <c r="AN37" s="78">
        <v>2</v>
      </c>
      <c r="AO37" s="78">
        <v>2</v>
      </c>
      <c r="AP37" s="78">
        <v>2</v>
      </c>
      <c r="AQ37" s="78">
        <v>2</v>
      </c>
      <c r="AR37" s="154"/>
      <c r="AS37" s="154"/>
      <c r="AT37" s="205">
        <f t="shared" si="2"/>
        <v>52</v>
      </c>
      <c r="AU37" s="136"/>
      <c r="AV37" s="82">
        <f t="shared" si="4"/>
        <v>52</v>
      </c>
    </row>
    <row r="38" spans="1:48" ht="12.75">
      <c r="A38" s="99" t="s">
        <v>276</v>
      </c>
      <c r="B38" s="99" t="s">
        <v>66</v>
      </c>
      <c r="C38" s="77"/>
      <c r="D38" s="77"/>
      <c r="E38" s="77"/>
      <c r="F38" s="77"/>
      <c r="G38" s="77"/>
      <c r="H38" s="77"/>
      <c r="I38" s="77"/>
      <c r="J38" s="78"/>
      <c r="K38" s="78"/>
      <c r="L38" s="78"/>
      <c r="M38" s="78"/>
      <c r="N38" s="77"/>
      <c r="O38" s="78"/>
      <c r="P38" s="78"/>
      <c r="Q38" s="78"/>
      <c r="R38" s="78"/>
      <c r="S38" s="82">
        <f t="shared" si="3"/>
        <v>0</v>
      </c>
      <c r="T38" s="137"/>
      <c r="U38" s="139"/>
      <c r="V38" s="139"/>
      <c r="W38" s="78">
        <v>4</v>
      </c>
      <c r="X38" s="78">
        <v>4</v>
      </c>
      <c r="Y38" s="78">
        <v>6</v>
      </c>
      <c r="Z38" s="78">
        <v>6</v>
      </c>
      <c r="AA38" s="78">
        <v>4</v>
      </c>
      <c r="AB38" s="78">
        <v>4</v>
      </c>
      <c r="AC38" s="78">
        <v>4</v>
      </c>
      <c r="AD38" s="78">
        <v>4</v>
      </c>
      <c r="AE38" s="78">
        <v>4</v>
      </c>
      <c r="AF38" s="78">
        <v>4</v>
      </c>
      <c r="AG38" s="78">
        <v>4</v>
      </c>
      <c r="AH38" s="78">
        <v>4</v>
      </c>
      <c r="AI38" s="78">
        <v>2</v>
      </c>
      <c r="AJ38" s="78">
        <v>2</v>
      </c>
      <c r="AK38" s="78">
        <v>2</v>
      </c>
      <c r="AL38" s="78">
        <v>2</v>
      </c>
      <c r="AM38" s="78">
        <v>2</v>
      </c>
      <c r="AN38" s="78">
        <v>4</v>
      </c>
      <c r="AO38" s="78">
        <v>4</v>
      </c>
      <c r="AP38" s="78">
        <v>2</v>
      </c>
      <c r="AQ38" s="78">
        <v>2</v>
      </c>
      <c r="AR38" s="154"/>
      <c r="AS38" s="154"/>
      <c r="AT38" s="205">
        <f t="shared" si="2"/>
        <v>74</v>
      </c>
      <c r="AU38" s="136"/>
      <c r="AV38" s="82">
        <f t="shared" si="4"/>
        <v>74</v>
      </c>
    </row>
    <row r="39" spans="1:48" ht="12.75">
      <c r="A39" s="99" t="s">
        <v>40</v>
      </c>
      <c r="B39" s="99" t="s">
        <v>67</v>
      </c>
      <c r="C39" s="77"/>
      <c r="D39" s="77"/>
      <c r="E39" s="77"/>
      <c r="F39" s="77"/>
      <c r="G39" s="77"/>
      <c r="H39" s="77"/>
      <c r="I39" s="77"/>
      <c r="J39" s="78"/>
      <c r="K39" s="78"/>
      <c r="L39" s="78"/>
      <c r="M39" s="78"/>
      <c r="N39" s="77"/>
      <c r="O39" s="78"/>
      <c r="P39" s="78"/>
      <c r="Q39" s="78"/>
      <c r="R39" s="78"/>
      <c r="S39" s="82">
        <f t="shared" si="3"/>
        <v>0</v>
      </c>
      <c r="T39" s="137"/>
      <c r="U39" s="139"/>
      <c r="V39" s="139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154"/>
      <c r="AS39" s="154"/>
      <c r="AT39" s="205">
        <f t="shared" si="2"/>
        <v>0</v>
      </c>
      <c r="AU39" s="136"/>
      <c r="AV39" s="82">
        <f t="shared" si="4"/>
        <v>0</v>
      </c>
    </row>
    <row r="40" spans="1:48" ht="25.5">
      <c r="A40" s="99" t="s">
        <v>41</v>
      </c>
      <c r="B40" s="99" t="s">
        <v>277</v>
      </c>
      <c r="C40" s="77"/>
      <c r="D40" s="77"/>
      <c r="E40" s="77"/>
      <c r="F40" s="77"/>
      <c r="G40" s="77"/>
      <c r="H40" s="77"/>
      <c r="I40" s="77"/>
      <c r="J40" s="78"/>
      <c r="K40" s="78"/>
      <c r="L40" s="78"/>
      <c r="M40" s="78"/>
      <c r="N40" s="77"/>
      <c r="O40" s="78"/>
      <c r="P40" s="78"/>
      <c r="Q40" s="78"/>
      <c r="R40" s="78"/>
      <c r="S40" s="82">
        <f t="shared" si="3"/>
        <v>0</v>
      </c>
      <c r="T40" s="137"/>
      <c r="U40" s="139"/>
      <c r="V40" s="139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154"/>
      <c r="AS40" s="154"/>
      <c r="AT40" s="205">
        <f t="shared" si="2"/>
        <v>0</v>
      </c>
      <c r="AU40" s="136"/>
      <c r="AV40" s="82">
        <f t="shared" si="4"/>
        <v>0</v>
      </c>
    </row>
    <row r="41" spans="1:48" ht="12.75">
      <c r="A41" s="99" t="s">
        <v>42</v>
      </c>
      <c r="B41" s="99" t="s">
        <v>70</v>
      </c>
      <c r="C41" s="77"/>
      <c r="D41" s="77"/>
      <c r="E41" s="77"/>
      <c r="F41" s="77"/>
      <c r="G41" s="77"/>
      <c r="H41" s="77"/>
      <c r="I41" s="77"/>
      <c r="J41" s="78"/>
      <c r="K41" s="78"/>
      <c r="L41" s="78"/>
      <c r="M41" s="78"/>
      <c r="N41" s="77"/>
      <c r="O41" s="78"/>
      <c r="P41" s="78"/>
      <c r="Q41" s="78"/>
      <c r="R41" s="78"/>
      <c r="S41" s="82">
        <f t="shared" si="3"/>
        <v>0</v>
      </c>
      <c r="T41" s="137"/>
      <c r="U41" s="139"/>
      <c r="V41" s="139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154"/>
      <c r="AS41" s="154"/>
      <c r="AT41" s="205">
        <f t="shared" si="2"/>
        <v>0</v>
      </c>
      <c r="AU41" s="136"/>
      <c r="AV41" s="82">
        <f t="shared" si="4"/>
        <v>0</v>
      </c>
    </row>
    <row r="42" spans="1:48" ht="12.75">
      <c r="A42" s="99" t="s">
        <v>43</v>
      </c>
      <c r="B42" s="99" t="s">
        <v>155</v>
      </c>
      <c r="C42" s="77"/>
      <c r="D42" s="77"/>
      <c r="E42" s="77"/>
      <c r="F42" s="77"/>
      <c r="G42" s="77"/>
      <c r="H42" s="77"/>
      <c r="I42" s="77"/>
      <c r="J42" s="78"/>
      <c r="K42" s="78"/>
      <c r="L42" s="78"/>
      <c r="M42" s="78"/>
      <c r="N42" s="77"/>
      <c r="O42" s="78"/>
      <c r="P42" s="78"/>
      <c r="Q42" s="78"/>
      <c r="R42" s="78"/>
      <c r="S42" s="82">
        <f t="shared" si="3"/>
        <v>0</v>
      </c>
      <c r="T42" s="137"/>
      <c r="U42" s="139"/>
      <c r="V42" s="139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154"/>
      <c r="AS42" s="154"/>
      <c r="AT42" s="205">
        <f t="shared" si="2"/>
        <v>0</v>
      </c>
      <c r="AU42" s="136"/>
      <c r="AV42" s="82">
        <f t="shared" si="4"/>
        <v>0</v>
      </c>
    </row>
    <row r="43" spans="1:48" ht="12.75">
      <c r="A43" s="99" t="s">
        <v>44</v>
      </c>
      <c r="B43" s="99" t="s">
        <v>156</v>
      </c>
      <c r="C43" s="77"/>
      <c r="D43" s="77"/>
      <c r="E43" s="77"/>
      <c r="F43" s="77"/>
      <c r="G43" s="77"/>
      <c r="H43" s="77"/>
      <c r="I43" s="77"/>
      <c r="J43" s="78"/>
      <c r="K43" s="78"/>
      <c r="L43" s="78"/>
      <c r="M43" s="78"/>
      <c r="N43" s="77"/>
      <c r="O43" s="78"/>
      <c r="P43" s="78"/>
      <c r="Q43" s="78"/>
      <c r="R43" s="78"/>
      <c r="S43" s="82">
        <f t="shared" si="3"/>
        <v>0</v>
      </c>
      <c r="T43" s="137"/>
      <c r="U43" s="139"/>
      <c r="V43" s="139"/>
      <c r="W43" s="78">
        <v>3</v>
      </c>
      <c r="X43" s="78">
        <v>3</v>
      </c>
      <c r="Y43" s="78">
        <v>3</v>
      </c>
      <c r="Z43" s="78">
        <v>3</v>
      </c>
      <c r="AA43" s="78">
        <v>3</v>
      </c>
      <c r="AB43" s="78">
        <v>3</v>
      </c>
      <c r="AC43" s="78">
        <v>3</v>
      </c>
      <c r="AD43" s="78">
        <v>3</v>
      </c>
      <c r="AE43" s="78">
        <v>3</v>
      </c>
      <c r="AF43" s="78">
        <v>3</v>
      </c>
      <c r="AG43" s="78">
        <v>3</v>
      </c>
      <c r="AH43" s="78">
        <v>3</v>
      </c>
      <c r="AI43" s="78">
        <v>3</v>
      </c>
      <c r="AJ43" s="78">
        <v>3</v>
      </c>
      <c r="AK43" s="78">
        <v>3</v>
      </c>
      <c r="AL43" s="78">
        <v>3</v>
      </c>
      <c r="AM43" s="78">
        <v>3</v>
      </c>
      <c r="AN43" s="78">
        <v>3</v>
      </c>
      <c r="AO43" s="78">
        <v>2</v>
      </c>
      <c r="AP43" s="78">
        <v>2</v>
      </c>
      <c r="AQ43" s="78">
        <v>2</v>
      </c>
      <c r="AR43" s="154"/>
      <c r="AS43" s="154"/>
      <c r="AT43" s="205">
        <f t="shared" si="2"/>
        <v>60</v>
      </c>
      <c r="AU43" s="136">
        <v>18</v>
      </c>
      <c r="AV43" s="82">
        <f t="shared" si="4"/>
        <v>78</v>
      </c>
    </row>
    <row r="44" spans="1:48" ht="12.75">
      <c r="A44" s="99" t="s">
        <v>45</v>
      </c>
      <c r="B44" s="99" t="s">
        <v>46</v>
      </c>
      <c r="C44" s="77"/>
      <c r="D44" s="77"/>
      <c r="E44" s="77"/>
      <c r="F44" s="77"/>
      <c r="G44" s="77"/>
      <c r="H44" s="77"/>
      <c r="I44" s="77"/>
      <c r="J44" s="78"/>
      <c r="K44" s="78"/>
      <c r="L44" s="78"/>
      <c r="M44" s="78"/>
      <c r="N44" s="77"/>
      <c r="O44" s="78"/>
      <c r="P44" s="78"/>
      <c r="Q44" s="78"/>
      <c r="R44" s="78"/>
      <c r="S44" s="82">
        <f t="shared" si="3"/>
        <v>0</v>
      </c>
      <c r="T44" s="137"/>
      <c r="U44" s="139"/>
      <c r="V44" s="139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154"/>
      <c r="AS44" s="154"/>
      <c r="AT44" s="205">
        <f t="shared" si="2"/>
        <v>0</v>
      </c>
      <c r="AU44" s="136"/>
      <c r="AV44" s="82">
        <f t="shared" si="4"/>
        <v>0</v>
      </c>
    </row>
    <row r="45" spans="1:48" ht="12.75">
      <c r="A45" s="107" t="s">
        <v>54</v>
      </c>
      <c r="B45" s="100" t="s">
        <v>68</v>
      </c>
      <c r="C45" s="77"/>
      <c r="D45" s="77"/>
      <c r="E45" s="77"/>
      <c r="F45" s="77"/>
      <c r="G45" s="77"/>
      <c r="H45" s="77"/>
      <c r="I45" s="77"/>
      <c r="J45" s="78"/>
      <c r="K45" s="78"/>
      <c r="L45" s="78"/>
      <c r="M45" s="78"/>
      <c r="N45" s="77"/>
      <c r="O45" s="78"/>
      <c r="P45" s="78"/>
      <c r="Q45" s="78"/>
      <c r="R45" s="78"/>
      <c r="S45" s="82">
        <f t="shared" si="3"/>
        <v>0</v>
      </c>
      <c r="T45" s="137"/>
      <c r="U45" s="139"/>
      <c r="V45" s="139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154"/>
      <c r="AS45" s="154"/>
      <c r="AT45" s="205">
        <f t="shared" si="2"/>
        <v>0</v>
      </c>
      <c r="AU45" s="136"/>
      <c r="AV45" s="82">
        <f t="shared" si="4"/>
        <v>0</v>
      </c>
    </row>
    <row r="46" spans="1:48" ht="25.5">
      <c r="A46" s="107" t="s">
        <v>55</v>
      </c>
      <c r="B46" s="97" t="s">
        <v>83</v>
      </c>
      <c r="C46" s="77"/>
      <c r="D46" s="77"/>
      <c r="E46" s="77"/>
      <c r="F46" s="77"/>
      <c r="G46" s="77"/>
      <c r="H46" s="77"/>
      <c r="I46" s="77"/>
      <c r="J46" s="78"/>
      <c r="K46" s="78"/>
      <c r="L46" s="78"/>
      <c r="M46" s="78"/>
      <c r="N46" s="77"/>
      <c r="O46" s="78"/>
      <c r="P46" s="78"/>
      <c r="Q46" s="78"/>
      <c r="R46" s="78"/>
      <c r="S46" s="82">
        <f t="shared" si="3"/>
        <v>0</v>
      </c>
      <c r="T46" s="137"/>
      <c r="U46" s="139"/>
      <c r="V46" s="139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154"/>
      <c r="AS46" s="154"/>
      <c r="AT46" s="205">
        <f t="shared" si="2"/>
        <v>0</v>
      </c>
      <c r="AU46" s="136"/>
      <c r="AV46" s="82">
        <f t="shared" si="4"/>
        <v>0</v>
      </c>
    </row>
    <row r="47" spans="1:48" ht="25.5">
      <c r="A47" s="107" t="s">
        <v>56</v>
      </c>
      <c r="B47" s="97" t="s">
        <v>114</v>
      </c>
      <c r="C47" s="77"/>
      <c r="D47" s="77"/>
      <c r="E47" s="77"/>
      <c r="F47" s="77"/>
      <c r="G47" s="77"/>
      <c r="H47" s="77"/>
      <c r="I47" s="77"/>
      <c r="J47" s="78"/>
      <c r="K47" s="78"/>
      <c r="L47" s="78"/>
      <c r="M47" s="78"/>
      <c r="N47" s="77"/>
      <c r="O47" s="78"/>
      <c r="P47" s="78"/>
      <c r="Q47" s="78"/>
      <c r="R47" s="78"/>
      <c r="S47" s="82">
        <f t="shared" si="3"/>
        <v>0</v>
      </c>
      <c r="T47" s="137"/>
      <c r="U47" s="139"/>
      <c r="V47" s="139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154"/>
      <c r="AS47" s="154"/>
      <c r="AT47" s="205">
        <f t="shared" si="2"/>
        <v>0</v>
      </c>
      <c r="AU47" s="136"/>
      <c r="AV47" s="82">
        <f t="shared" si="4"/>
        <v>0</v>
      </c>
    </row>
    <row r="48" spans="1:48" ht="25.5">
      <c r="A48" s="107" t="s">
        <v>57</v>
      </c>
      <c r="B48" s="97" t="s">
        <v>88</v>
      </c>
      <c r="C48" s="77"/>
      <c r="D48" s="77"/>
      <c r="E48" s="77"/>
      <c r="F48" s="77"/>
      <c r="G48" s="77"/>
      <c r="H48" s="77"/>
      <c r="I48" s="77"/>
      <c r="J48" s="78"/>
      <c r="K48" s="78"/>
      <c r="L48" s="78"/>
      <c r="M48" s="78"/>
      <c r="N48" s="77"/>
      <c r="O48" s="78"/>
      <c r="P48" s="78"/>
      <c r="Q48" s="78"/>
      <c r="R48" s="78"/>
      <c r="S48" s="82">
        <f t="shared" si="3"/>
        <v>0</v>
      </c>
      <c r="T48" s="137"/>
      <c r="U48" s="139"/>
      <c r="V48" s="139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154"/>
      <c r="AS48" s="154"/>
      <c r="AT48" s="205">
        <f t="shared" si="2"/>
        <v>0</v>
      </c>
      <c r="AU48" s="136"/>
      <c r="AV48" s="82">
        <f t="shared" si="4"/>
        <v>0</v>
      </c>
    </row>
    <row r="49" spans="1:48" ht="12.75">
      <c r="A49" s="107" t="s">
        <v>122</v>
      </c>
      <c r="B49" s="101" t="s">
        <v>178</v>
      </c>
      <c r="C49" s="77">
        <v>2</v>
      </c>
      <c r="D49" s="77">
        <v>2</v>
      </c>
      <c r="E49" s="77">
        <v>2</v>
      </c>
      <c r="F49" s="77">
        <v>4</v>
      </c>
      <c r="G49" s="77">
        <v>2</v>
      </c>
      <c r="H49" s="77">
        <v>2</v>
      </c>
      <c r="I49" s="77">
        <v>2</v>
      </c>
      <c r="J49" s="77">
        <v>2</v>
      </c>
      <c r="K49" s="77">
        <v>2</v>
      </c>
      <c r="L49" s="77">
        <v>2</v>
      </c>
      <c r="M49" s="77">
        <v>2</v>
      </c>
      <c r="N49" s="77">
        <v>2</v>
      </c>
      <c r="O49" s="77">
        <v>2</v>
      </c>
      <c r="P49" s="77">
        <v>2</v>
      </c>
      <c r="Q49" s="77">
        <v>2</v>
      </c>
      <c r="R49" s="77">
        <v>4</v>
      </c>
      <c r="S49" s="82">
        <f t="shared" si="3"/>
        <v>36</v>
      </c>
      <c r="T49" s="137"/>
      <c r="U49" s="139"/>
      <c r="V49" s="139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154"/>
      <c r="AS49" s="154"/>
      <c r="AT49" s="205">
        <f t="shared" si="2"/>
        <v>0</v>
      </c>
      <c r="AU49" s="136"/>
      <c r="AV49" s="82">
        <f t="shared" si="4"/>
        <v>36</v>
      </c>
    </row>
    <row r="50" spans="1:48" ht="25.5">
      <c r="A50" s="107" t="s">
        <v>129</v>
      </c>
      <c r="B50" s="101" t="s">
        <v>179</v>
      </c>
      <c r="C50" s="77"/>
      <c r="D50" s="77"/>
      <c r="E50" s="77"/>
      <c r="F50" s="77"/>
      <c r="G50" s="77"/>
      <c r="H50" s="77"/>
      <c r="I50" s="77"/>
      <c r="J50" s="78"/>
      <c r="K50" s="78"/>
      <c r="L50" s="78"/>
      <c r="M50" s="78"/>
      <c r="N50" s="77"/>
      <c r="O50" s="78"/>
      <c r="P50" s="78"/>
      <c r="Q50" s="78"/>
      <c r="R50" s="78"/>
      <c r="S50" s="82">
        <f t="shared" si="3"/>
        <v>0</v>
      </c>
      <c r="T50" s="137"/>
      <c r="U50" s="139"/>
      <c r="V50" s="139"/>
      <c r="W50" s="78">
        <v>2</v>
      </c>
      <c r="X50" s="78">
        <v>2</v>
      </c>
      <c r="Y50" s="78">
        <v>2</v>
      </c>
      <c r="Z50" s="78">
        <v>2</v>
      </c>
      <c r="AA50" s="78">
        <v>2</v>
      </c>
      <c r="AB50" s="78">
        <v>2</v>
      </c>
      <c r="AC50" s="78">
        <v>2</v>
      </c>
      <c r="AD50" s="78">
        <v>2</v>
      </c>
      <c r="AE50" s="78">
        <v>2</v>
      </c>
      <c r="AF50" s="78">
        <v>2</v>
      </c>
      <c r="AG50" s="78">
        <v>2</v>
      </c>
      <c r="AH50" s="78">
        <v>2</v>
      </c>
      <c r="AI50" s="78">
        <v>4</v>
      </c>
      <c r="AJ50" s="78">
        <v>4</v>
      </c>
      <c r="AK50" s="78">
        <v>4</v>
      </c>
      <c r="AL50" s="78">
        <v>4</v>
      </c>
      <c r="AM50" s="78">
        <v>4</v>
      </c>
      <c r="AN50" s="78">
        <v>4</v>
      </c>
      <c r="AO50" s="78">
        <v>4</v>
      </c>
      <c r="AP50" s="78">
        <v>4</v>
      </c>
      <c r="AQ50" s="78">
        <v>4</v>
      </c>
      <c r="AR50" s="154"/>
      <c r="AS50" s="154"/>
      <c r="AT50" s="205">
        <f t="shared" si="2"/>
        <v>60</v>
      </c>
      <c r="AU50" s="136"/>
      <c r="AV50" s="82">
        <f t="shared" si="4"/>
        <v>60</v>
      </c>
    </row>
    <row r="51" spans="1:48" ht="25.5">
      <c r="A51" s="107" t="s">
        <v>130</v>
      </c>
      <c r="B51" s="101" t="s">
        <v>119</v>
      </c>
      <c r="C51" s="77"/>
      <c r="D51" s="77"/>
      <c r="E51" s="77"/>
      <c r="F51" s="77"/>
      <c r="G51" s="77"/>
      <c r="H51" s="77"/>
      <c r="I51" s="77"/>
      <c r="J51" s="78"/>
      <c r="K51" s="78"/>
      <c r="L51" s="78"/>
      <c r="M51" s="78"/>
      <c r="N51" s="77"/>
      <c r="O51" s="78"/>
      <c r="P51" s="78"/>
      <c r="Q51" s="78"/>
      <c r="R51" s="78"/>
      <c r="S51" s="82">
        <f t="shared" si="3"/>
        <v>0</v>
      </c>
      <c r="T51" s="137"/>
      <c r="U51" s="139"/>
      <c r="V51" s="139"/>
      <c r="W51" s="78">
        <v>3</v>
      </c>
      <c r="X51" s="78">
        <v>3</v>
      </c>
      <c r="Y51" s="78">
        <v>3</v>
      </c>
      <c r="Z51" s="78">
        <v>3</v>
      </c>
      <c r="AA51" s="78">
        <v>3</v>
      </c>
      <c r="AB51" s="78">
        <v>3</v>
      </c>
      <c r="AC51" s="78">
        <v>3</v>
      </c>
      <c r="AD51" s="78">
        <v>3</v>
      </c>
      <c r="AE51" s="78">
        <v>3</v>
      </c>
      <c r="AF51" s="78">
        <v>3</v>
      </c>
      <c r="AG51" s="78">
        <v>3</v>
      </c>
      <c r="AH51" s="78">
        <v>3</v>
      </c>
      <c r="AI51" s="78">
        <v>3</v>
      </c>
      <c r="AJ51" s="78">
        <v>3</v>
      </c>
      <c r="AK51" s="78">
        <v>2</v>
      </c>
      <c r="AL51" s="78">
        <v>2</v>
      </c>
      <c r="AM51" s="78">
        <v>2</v>
      </c>
      <c r="AN51" s="78">
        <v>2</v>
      </c>
      <c r="AO51" s="78">
        <v>2</v>
      </c>
      <c r="AP51" s="78">
        <v>2</v>
      </c>
      <c r="AQ51" s="78">
        <v>2</v>
      </c>
      <c r="AR51" s="154"/>
      <c r="AS51" s="154"/>
      <c r="AT51" s="205">
        <f t="shared" si="2"/>
        <v>56</v>
      </c>
      <c r="AU51" s="136"/>
      <c r="AV51" s="82">
        <f t="shared" si="4"/>
        <v>56</v>
      </c>
    </row>
    <row r="52" spans="1:48" ht="25.5">
      <c r="A52" s="107" t="s">
        <v>131</v>
      </c>
      <c r="B52" s="101" t="s">
        <v>118</v>
      </c>
      <c r="C52" s="77"/>
      <c r="D52" s="77"/>
      <c r="E52" s="77"/>
      <c r="F52" s="77"/>
      <c r="G52" s="77"/>
      <c r="H52" s="77"/>
      <c r="I52" s="77"/>
      <c r="J52" s="78"/>
      <c r="K52" s="78"/>
      <c r="L52" s="78"/>
      <c r="M52" s="78"/>
      <c r="N52" s="77"/>
      <c r="O52" s="78"/>
      <c r="P52" s="78"/>
      <c r="Q52" s="78"/>
      <c r="R52" s="78"/>
      <c r="S52" s="82">
        <f t="shared" si="3"/>
        <v>0</v>
      </c>
      <c r="T52" s="137"/>
      <c r="U52" s="139"/>
      <c r="V52" s="139"/>
      <c r="W52" s="78">
        <v>2</v>
      </c>
      <c r="X52" s="78">
        <v>2</v>
      </c>
      <c r="Y52" s="78">
        <v>2</v>
      </c>
      <c r="Z52" s="78">
        <v>2</v>
      </c>
      <c r="AA52" s="78">
        <v>2</v>
      </c>
      <c r="AB52" s="78">
        <v>2</v>
      </c>
      <c r="AC52" s="78">
        <v>2</v>
      </c>
      <c r="AD52" s="78">
        <v>2</v>
      </c>
      <c r="AE52" s="78">
        <v>2</v>
      </c>
      <c r="AF52" s="78">
        <v>2</v>
      </c>
      <c r="AG52" s="78">
        <v>2</v>
      </c>
      <c r="AH52" s="77">
        <v>2</v>
      </c>
      <c r="AI52" s="77">
        <v>2</v>
      </c>
      <c r="AJ52" s="77">
        <v>2</v>
      </c>
      <c r="AK52" s="77">
        <v>2</v>
      </c>
      <c r="AL52" s="77">
        <v>2</v>
      </c>
      <c r="AM52" s="77">
        <v>2</v>
      </c>
      <c r="AN52" s="77"/>
      <c r="AO52" s="77"/>
      <c r="AP52" s="77"/>
      <c r="AQ52" s="77"/>
      <c r="AR52" s="154"/>
      <c r="AS52" s="154"/>
      <c r="AT52" s="205">
        <f t="shared" si="2"/>
        <v>34</v>
      </c>
      <c r="AU52" s="136"/>
      <c r="AV52" s="82">
        <f t="shared" si="4"/>
        <v>34</v>
      </c>
    </row>
    <row r="53" spans="1:48" ht="25.5">
      <c r="A53" s="107" t="s">
        <v>180</v>
      </c>
      <c r="B53" s="101" t="s">
        <v>117</v>
      </c>
      <c r="C53" s="77"/>
      <c r="D53" s="77"/>
      <c r="E53" s="77"/>
      <c r="F53" s="77"/>
      <c r="G53" s="77"/>
      <c r="H53" s="77"/>
      <c r="I53" s="77"/>
      <c r="J53" s="78"/>
      <c r="K53" s="78"/>
      <c r="L53" s="78"/>
      <c r="M53" s="78"/>
      <c r="N53" s="77"/>
      <c r="O53" s="78"/>
      <c r="P53" s="78"/>
      <c r="Q53" s="78"/>
      <c r="R53" s="78"/>
      <c r="S53" s="82">
        <f t="shared" si="3"/>
        <v>0</v>
      </c>
      <c r="T53" s="137"/>
      <c r="U53" s="139"/>
      <c r="V53" s="139"/>
      <c r="W53" s="78">
        <v>2</v>
      </c>
      <c r="X53" s="78">
        <v>2</v>
      </c>
      <c r="Y53" s="78">
        <v>2</v>
      </c>
      <c r="Z53" s="78">
        <v>2</v>
      </c>
      <c r="AA53" s="78">
        <v>2</v>
      </c>
      <c r="AB53" s="78">
        <v>2</v>
      </c>
      <c r="AC53" s="78">
        <v>2</v>
      </c>
      <c r="AD53" s="78">
        <v>2</v>
      </c>
      <c r="AE53" s="78">
        <v>2</v>
      </c>
      <c r="AF53" s="78">
        <v>2</v>
      </c>
      <c r="AG53" s="78">
        <v>2</v>
      </c>
      <c r="AH53" s="77">
        <v>2</v>
      </c>
      <c r="AI53" s="77">
        <v>2</v>
      </c>
      <c r="AJ53" s="77">
        <v>2</v>
      </c>
      <c r="AK53" s="77">
        <v>2</v>
      </c>
      <c r="AL53" s="77">
        <v>2</v>
      </c>
      <c r="AM53" s="77">
        <v>2</v>
      </c>
      <c r="AN53" s="77"/>
      <c r="AO53" s="77"/>
      <c r="AP53" s="77"/>
      <c r="AQ53" s="77"/>
      <c r="AR53" s="154"/>
      <c r="AS53" s="154"/>
      <c r="AT53" s="205">
        <f t="shared" si="2"/>
        <v>34</v>
      </c>
      <c r="AU53" s="136"/>
      <c r="AV53" s="82">
        <f t="shared" si="4"/>
        <v>34</v>
      </c>
    </row>
    <row r="54" spans="1:48" ht="12.75">
      <c r="A54" s="108" t="s">
        <v>33</v>
      </c>
      <c r="B54" s="128" t="s">
        <v>278</v>
      </c>
      <c r="C54" s="123">
        <f>SUM(C55+C64+C67+C70)</f>
        <v>10</v>
      </c>
      <c r="D54" s="123">
        <f aca="true" t="shared" si="9" ref="D54:AU54">SUM(D55+D64+D67+D70)</f>
        <v>10</v>
      </c>
      <c r="E54" s="123">
        <f t="shared" si="9"/>
        <v>10</v>
      </c>
      <c r="F54" s="123">
        <f t="shared" si="9"/>
        <v>6</v>
      </c>
      <c r="G54" s="123">
        <f t="shared" si="9"/>
        <v>8</v>
      </c>
      <c r="H54" s="123">
        <f t="shared" si="9"/>
        <v>8</v>
      </c>
      <c r="I54" s="123">
        <f t="shared" si="9"/>
        <v>8</v>
      </c>
      <c r="J54" s="123">
        <f t="shared" si="9"/>
        <v>8</v>
      </c>
      <c r="K54" s="123">
        <f t="shared" si="9"/>
        <v>8</v>
      </c>
      <c r="L54" s="123">
        <f t="shared" si="9"/>
        <v>10</v>
      </c>
      <c r="M54" s="123">
        <f t="shared" si="9"/>
        <v>10</v>
      </c>
      <c r="N54" s="123">
        <f t="shared" si="9"/>
        <v>10</v>
      </c>
      <c r="O54" s="123">
        <f t="shared" si="9"/>
        <v>8</v>
      </c>
      <c r="P54" s="123">
        <f t="shared" si="9"/>
        <v>8</v>
      </c>
      <c r="Q54" s="123">
        <f t="shared" si="9"/>
        <v>6</v>
      </c>
      <c r="R54" s="123">
        <f t="shared" si="9"/>
        <v>2</v>
      </c>
      <c r="S54" s="82">
        <f t="shared" si="3"/>
        <v>130</v>
      </c>
      <c r="T54" s="136">
        <f t="shared" si="9"/>
        <v>18</v>
      </c>
      <c r="U54" s="138">
        <f t="shared" si="9"/>
        <v>0</v>
      </c>
      <c r="V54" s="138">
        <f t="shared" si="9"/>
        <v>0</v>
      </c>
      <c r="W54" s="123">
        <f t="shared" si="9"/>
        <v>4</v>
      </c>
      <c r="X54" s="123">
        <f t="shared" si="9"/>
        <v>4</v>
      </c>
      <c r="Y54" s="123">
        <f t="shared" si="9"/>
        <v>2</v>
      </c>
      <c r="Z54" s="123">
        <f t="shared" si="9"/>
        <v>2</v>
      </c>
      <c r="AA54" s="123">
        <f t="shared" si="9"/>
        <v>4</v>
      </c>
      <c r="AB54" s="123">
        <f t="shared" si="9"/>
        <v>6</v>
      </c>
      <c r="AC54" s="123">
        <f t="shared" si="9"/>
        <v>6</v>
      </c>
      <c r="AD54" s="123">
        <f t="shared" si="9"/>
        <v>6</v>
      </c>
      <c r="AE54" s="123">
        <f t="shared" si="9"/>
        <v>6</v>
      </c>
      <c r="AF54" s="123">
        <f t="shared" si="9"/>
        <v>6</v>
      </c>
      <c r="AG54" s="123">
        <f t="shared" si="9"/>
        <v>6</v>
      </c>
      <c r="AH54" s="123">
        <f t="shared" si="9"/>
        <v>6</v>
      </c>
      <c r="AI54" s="123">
        <f t="shared" si="9"/>
        <v>6</v>
      </c>
      <c r="AJ54" s="123">
        <f t="shared" si="9"/>
        <v>6</v>
      </c>
      <c r="AK54" s="123">
        <f t="shared" si="9"/>
        <v>7</v>
      </c>
      <c r="AL54" s="123">
        <f t="shared" si="9"/>
        <v>7</v>
      </c>
      <c r="AM54" s="123">
        <f t="shared" si="9"/>
        <v>7</v>
      </c>
      <c r="AN54" s="123">
        <f t="shared" si="9"/>
        <v>9</v>
      </c>
      <c r="AO54" s="123">
        <f t="shared" si="9"/>
        <v>12</v>
      </c>
      <c r="AP54" s="123">
        <f t="shared" si="9"/>
        <v>12</v>
      </c>
      <c r="AQ54" s="123">
        <f t="shared" si="9"/>
        <v>10</v>
      </c>
      <c r="AR54" s="126">
        <f t="shared" si="9"/>
        <v>36</v>
      </c>
      <c r="AS54" s="126">
        <f t="shared" si="9"/>
        <v>36</v>
      </c>
      <c r="AT54" s="205">
        <f t="shared" si="2"/>
        <v>134</v>
      </c>
      <c r="AU54" s="136">
        <f t="shared" si="9"/>
        <v>18</v>
      </c>
      <c r="AV54" s="82">
        <f t="shared" si="4"/>
        <v>372</v>
      </c>
    </row>
    <row r="55" spans="1:48" ht="51">
      <c r="A55" s="102" t="s">
        <v>47</v>
      </c>
      <c r="B55" s="102" t="s">
        <v>333</v>
      </c>
      <c r="C55" s="80">
        <f>SUM(C56:C63)</f>
        <v>10</v>
      </c>
      <c r="D55" s="80">
        <f aca="true" t="shared" si="10" ref="D55:AU55">SUM(D56:D63)</f>
        <v>10</v>
      </c>
      <c r="E55" s="80">
        <f t="shared" si="10"/>
        <v>10</v>
      </c>
      <c r="F55" s="80">
        <f t="shared" si="10"/>
        <v>6</v>
      </c>
      <c r="G55" s="80">
        <f t="shared" si="10"/>
        <v>8</v>
      </c>
      <c r="H55" s="80">
        <f t="shared" si="10"/>
        <v>8</v>
      </c>
      <c r="I55" s="80">
        <f t="shared" si="10"/>
        <v>8</v>
      </c>
      <c r="J55" s="80">
        <f t="shared" si="10"/>
        <v>8</v>
      </c>
      <c r="K55" s="80">
        <f t="shared" si="10"/>
        <v>8</v>
      </c>
      <c r="L55" s="80">
        <f t="shared" si="10"/>
        <v>10</v>
      </c>
      <c r="M55" s="80">
        <f t="shared" si="10"/>
        <v>10</v>
      </c>
      <c r="N55" s="80">
        <f t="shared" si="10"/>
        <v>10</v>
      </c>
      <c r="O55" s="80">
        <f t="shared" si="10"/>
        <v>8</v>
      </c>
      <c r="P55" s="80">
        <f t="shared" si="10"/>
        <v>8</v>
      </c>
      <c r="Q55" s="80">
        <f t="shared" si="10"/>
        <v>6</v>
      </c>
      <c r="R55" s="80">
        <f t="shared" si="10"/>
        <v>2</v>
      </c>
      <c r="S55" s="82">
        <f t="shared" si="3"/>
        <v>130</v>
      </c>
      <c r="T55" s="136">
        <f t="shared" si="10"/>
        <v>18</v>
      </c>
      <c r="U55" s="138">
        <f t="shared" si="10"/>
        <v>0</v>
      </c>
      <c r="V55" s="138">
        <f t="shared" si="10"/>
        <v>0</v>
      </c>
      <c r="W55" s="80">
        <f t="shared" si="10"/>
        <v>4</v>
      </c>
      <c r="X55" s="80">
        <f t="shared" si="10"/>
        <v>4</v>
      </c>
      <c r="Y55" s="80">
        <f t="shared" si="10"/>
        <v>2</v>
      </c>
      <c r="Z55" s="80">
        <f t="shared" si="10"/>
        <v>2</v>
      </c>
      <c r="AA55" s="80">
        <f t="shared" si="10"/>
        <v>4</v>
      </c>
      <c r="AB55" s="80">
        <f t="shared" si="10"/>
        <v>6</v>
      </c>
      <c r="AC55" s="80">
        <f t="shared" si="10"/>
        <v>6</v>
      </c>
      <c r="AD55" s="80">
        <f t="shared" si="10"/>
        <v>6</v>
      </c>
      <c r="AE55" s="80">
        <f t="shared" si="10"/>
        <v>6</v>
      </c>
      <c r="AF55" s="80">
        <f t="shared" si="10"/>
        <v>6</v>
      </c>
      <c r="AG55" s="80">
        <f t="shared" si="10"/>
        <v>6</v>
      </c>
      <c r="AH55" s="80">
        <f t="shared" si="10"/>
        <v>6</v>
      </c>
      <c r="AI55" s="80">
        <f t="shared" si="10"/>
        <v>6</v>
      </c>
      <c r="AJ55" s="80">
        <f t="shared" si="10"/>
        <v>6</v>
      </c>
      <c r="AK55" s="80">
        <f t="shared" si="10"/>
        <v>7</v>
      </c>
      <c r="AL55" s="80">
        <f t="shared" si="10"/>
        <v>7</v>
      </c>
      <c r="AM55" s="80">
        <f t="shared" si="10"/>
        <v>7</v>
      </c>
      <c r="AN55" s="80">
        <f t="shared" si="10"/>
        <v>9</v>
      </c>
      <c r="AO55" s="80">
        <f t="shared" si="10"/>
        <v>12</v>
      </c>
      <c r="AP55" s="80">
        <f t="shared" si="10"/>
        <v>12</v>
      </c>
      <c r="AQ55" s="80">
        <f t="shared" si="10"/>
        <v>10</v>
      </c>
      <c r="AR55" s="154">
        <f t="shared" si="10"/>
        <v>36</v>
      </c>
      <c r="AS55" s="154">
        <f t="shared" si="10"/>
        <v>36</v>
      </c>
      <c r="AT55" s="205">
        <f t="shared" si="2"/>
        <v>134</v>
      </c>
      <c r="AU55" s="136">
        <f t="shared" si="10"/>
        <v>18</v>
      </c>
      <c r="AV55" s="82">
        <f t="shared" si="4"/>
        <v>372</v>
      </c>
    </row>
    <row r="56" spans="1:48" ht="25.5">
      <c r="A56" s="99" t="s">
        <v>48</v>
      </c>
      <c r="B56" s="99" t="s">
        <v>404</v>
      </c>
      <c r="C56" s="77">
        <v>8</v>
      </c>
      <c r="D56" s="77">
        <v>8</v>
      </c>
      <c r="E56" s="77">
        <v>8</v>
      </c>
      <c r="F56" s="77">
        <v>4</v>
      </c>
      <c r="G56" s="77">
        <v>6</v>
      </c>
      <c r="H56" s="77">
        <v>6</v>
      </c>
      <c r="I56" s="77">
        <v>6</v>
      </c>
      <c r="J56" s="77">
        <v>6</v>
      </c>
      <c r="K56" s="77">
        <v>6</v>
      </c>
      <c r="L56" s="77">
        <v>8</v>
      </c>
      <c r="M56" s="77">
        <v>8</v>
      </c>
      <c r="N56" s="77">
        <v>8</v>
      </c>
      <c r="O56" s="77">
        <v>6</v>
      </c>
      <c r="P56" s="77">
        <v>6</v>
      </c>
      <c r="Q56" s="77">
        <v>4</v>
      </c>
      <c r="R56" s="77">
        <v>0</v>
      </c>
      <c r="S56" s="82">
        <f t="shared" si="3"/>
        <v>98</v>
      </c>
      <c r="T56" s="137">
        <v>18</v>
      </c>
      <c r="U56" s="139"/>
      <c r="V56" s="139"/>
      <c r="W56" s="78">
        <v>2</v>
      </c>
      <c r="X56" s="78">
        <v>2</v>
      </c>
      <c r="Y56" s="78"/>
      <c r="Z56" s="78"/>
      <c r="AA56" s="78">
        <v>2</v>
      </c>
      <c r="AB56" s="78">
        <v>4</v>
      </c>
      <c r="AC56" s="78">
        <v>4</v>
      </c>
      <c r="AD56" s="78">
        <v>4</v>
      </c>
      <c r="AE56" s="78">
        <v>4</v>
      </c>
      <c r="AF56" s="78">
        <v>4</v>
      </c>
      <c r="AG56" s="78">
        <v>4</v>
      </c>
      <c r="AH56" s="78">
        <v>4</v>
      </c>
      <c r="AI56" s="78">
        <v>4</v>
      </c>
      <c r="AJ56" s="78">
        <v>4</v>
      </c>
      <c r="AK56" s="78">
        <v>5</v>
      </c>
      <c r="AL56" s="78">
        <v>5</v>
      </c>
      <c r="AM56" s="78">
        <v>5</v>
      </c>
      <c r="AN56" s="78">
        <v>9</v>
      </c>
      <c r="AO56" s="78">
        <v>12</v>
      </c>
      <c r="AP56" s="78">
        <v>12</v>
      </c>
      <c r="AQ56" s="78">
        <v>10</v>
      </c>
      <c r="AR56" s="154"/>
      <c r="AS56" s="154"/>
      <c r="AT56" s="205">
        <f t="shared" si="2"/>
        <v>100</v>
      </c>
      <c r="AU56" s="136">
        <v>18</v>
      </c>
      <c r="AV56" s="82">
        <f t="shared" si="4"/>
        <v>234</v>
      </c>
    </row>
    <row r="57" spans="1:48" s="114" customFormat="1" ht="12.75">
      <c r="A57" s="110" t="s">
        <v>334</v>
      </c>
      <c r="B57" s="110" t="s">
        <v>6</v>
      </c>
      <c r="C57" s="112"/>
      <c r="D57" s="112"/>
      <c r="E57" s="112"/>
      <c r="F57" s="112"/>
      <c r="G57" s="112"/>
      <c r="H57" s="112"/>
      <c r="I57" s="112"/>
      <c r="J57" s="113"/>
      <c r="K57" s="113"/>
      <c r="L57" s="113"/>
      <c r="M57" s="113"/>
      <c r="N57" s="112"/>
      <c r="O57" s="113"/>
      <c r="P57" s="113"/>
      <c r="Q57" s="113"/>
      <c r="R57" s="113"/>
      <c r="S57" s="82">
        <f t="shared" si="3"/>
        <v>0</v>
      </c>
      <c r="T57" s="140"/>
      <c r="U57" s="141"/>
      <c r="V57" s="141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56">
        <v>36</v>
      </c>
      <c r="AS57" s="156">
        <v>36</v>
      </c>
      <c r="AT57" s="205">
        <f t="shared" si="2"/>
        <v>0</v>
      </c>
      <c r="AU57" s="144"/>
      <c r="AV57" s="82">
        <f t="shared" si="4"/>
        <v>72</v>
      </c>
    </row>
    <row r="58" spans="1:48" ht="12.75">
      <c r="A58" s="99" t="s">
        <v>71</v>
      </c>
      <c r="B58" s="99" t="s">
        <v>279</v>
      </c>
      <c r="C58" s="77"/>
      <c r="D58" s="77"/>
      <c r="E58" s="77"/>
      <c r="F58" s="77"/>
      <c r="G58" s="77"/>
      <c r="H58" s="77"/>
      <c r="I58" s="77"/>
      <c r="J58" s="78"/>
      <c r="K58" s="78"/>
      <c r="L58" s="78"/>
      <c r="M58" s="78"/>
      <c r="N58" s="77"/>
      <c r="O58" s="78"/>
      <c r="P58" s="78"/>
      <c r="Q58" s="78"/>
      <c r="R58" s="78"/>
      <c r="S58" s="82">
        <f t="shared" si="3"/>
        <v>0</v>
      </c>
      <c r="T58" s="137"/>
      <c r="U58" s="139"/>
      <c r="V58" s="139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154"/>
      <c r="AS58" s="154"/>
      <c r="AT58" s="205">
        <f t="shared" si="2"/>
        <v>0</v>
      </c>
      <c r="AU58" s="136"/>
      <c r="AV58" s="82">
        <f t="shared" si="4"/>
        <v>0</v>
      </c>
    </row>
    <row r="59" spans="1:48" ht="38.25">
      <c r="A59" s="99" t="s">
        <v>280</v>
      </c>
      <c r="B59" s="99" t="s">
        <v>72</v>
      </c>
      <c r="C59" s="77"/>
      <c r="D59" s="77"/>
      <c r="E59" s="77"/>
      <c r="F59" s="77"/>
      <c r="G59" s="77"/>
      <c r="H59" s="77"/>
      <c r="I59" s="77"/>
      <c r="J59" s="78"/>
      <c r="K59" s="78"/>
      <c r="L59" s="78"/>
      <c r="M59" s="78"/>
      <c r="N59" s="77"/>
      <c r="O59" s="78"/>
      <c r="P59" s="78"/>
      <c r="Q59" s="78"/>
      <c r="R59" s="78"/>
      <c r="S59" s="82">
        <f t="shared" si="3"/>
        <v>0</v>
      </c>
      <c r="T59" s="137"/>
      <c r="U59" s="139"/>
      <c r="V59" s="139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154"/>
      <c r="AS59" s="154"/>
      <c r="AT59" s="205">
        <f t="shared" si="2"/>
        <v>0</v>
      </c>
      <c r="AU59" s="136"/>
      <c r="AV59" s="82">
        <f t="shared" si="4"/>
        <v>0</v>
      </c>
    </row>
    <row r="60" spans="1:48" s="114" customFormat="1" ht="12.75">
      <c r="A60" s="110" t="s">
        <v>335</v>
      </c>
      <c r="B60" s="110" t="s">
        <v>6</v>
      </c>
      <c r="C60" s="112"/>
      <c r="D60" s="112"/>
      <c r="E60" s="112"/>
      <c r="F60" s="112"/>
      <c r="G60" s="112"/>
      <c r="H60" s="112"/>
      <c r="I60" s="112"/>
      <c r="J60" s="113"/>
      <c r="K60" s="113"/>
      <c r="L60" s="113"/>
      <c r="M60" s="113"/>
      <c r="N60" s="112"/>
      <c r="O60" s="113"/>
      <c r="P60" s="113"/>
      <c r="Q60" s="113"/>
      <c r="R60" s="113"/>
      <c r="S60" s="82">
        <f t="shared" si="3"/>
        <v>0</v>
      </c>
      <c r="T60" s="140"/>
      <c r="U60" s="141"/>
      <c r="V60" s="141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56"/>
      <c r="AS60" s="156"/>
      <c r="AT60" s="205">
        <f t="shared" si="2"/>
        <v>0</v>
      </c>
      <c r="AU60" s="144"/>
      <c r="AV60" s="82">
        <f t="shared" si="4"/>
        <v>0</v>
      </c>
    </row>
    <row r="61" spans="1:48" ht="25.5">
      <c r="A61" s="99" t="s">
        <v>281</v>
      </c>
      <c r="B61" s="99" t="s">
        <v>74</v>
      </c>
      <c r="C61" s="77">
        <v>2</v>
      </c>
      <c r="D61" s="77">
        <v>2</v>
      </c>
      <c r="E61" s="77">
        <v>2</v>
      </c>
      <c r="F61" s="77">
        <v>2</v>
      </c>
      <c r="G61" s="77">
        <v>2</v>
      </c>
      <c r="H61" s="77">
        <v>2</v>
      </c>
      <c r="I61" s="77">
        <v>2</v>
      </c>
      <c r="J61" s="77">
        <v>2</v>
      </c>
      <c r="K61" s="77">
        <v>2</v>
      </c>
      <c r="L61" s="77">
        <v>2</v>
      </c>
      <c r="M61" s="77">
        <v>2</v>
      </c>
      <c r="N61" s="77">
        <v>2</v>
      </c>
      <c r="O61" s="77">
        <v>2</v>
      </c>
      <c r="P61" s="77">
        <v>2</v>
      </c>
      <c r="Q61" s="77">
        <v>2</v>
      </c>
      <c r="R61" s="77">
        <v>2</v>
      </c>
      <c r="S61" s="82">
        <f t="shared" si="3"/>
        <v>32</v>
      </c>
      <c r="T61" s="137"/>
      <c r="U61" s="139"/>
      <c r="V61" s="139"/>
      <c r="W61" s="78">
        <v>2</v>
      </c>
      <c r="X61" s="78">
        <v>2</v>
      </c>
      <c r="Y61" s="78">
        <v>2</v>
      </c>
      <c r="Z61" s="78">
        <v>2</v>
      </c>
      <c r="AA61" s="78">
        <v>2</v>
      </c>
      <c r="AB61" s="78">
        <v>2</v>
      </c>
      <c r="AC61" s="78">
        <v>2</v>
      </c>
      <c r="AD61" s="78">
        <v>2</v>
      </c>
      <c r="AE61" s="78">
        <v>2</v>
      </c>
      <c r="AF61" s="78">
        <v>2</v>
      </c>
      <c r="AG61" s="78">
        <v>2</v>
      </c>
      <c r="AH61" s="78">
        <v>2</v>
      </c>
      <c r="AI61" s="78">
        <v>2</v>
      </c>
      <c r="AJ61" s="78">
        <v>2</v>
      </c>
      <c r="AK61" s="78">
        <v>2</v>
      </c>
      <c r="AL61" s="78">
        <v>2</v>
      </c>
      <c r="AM61" s="78">
        <v>2</v>
      </c>
      <c r="AN61" s="78"/>
      <c r="AO61" s="78"/>
      <c r="AP61" s="78"/>
      <c r="AQ61" s="78"/>
      <c r="AR61" s="154"/>
      <c r="AS61" s="154"/>
      <c r="AT61" s="205">
        <f t="shared" si="2"/>
        <v>34</v>
      </c>
      <c r="AU61" s="136"/>
      <c r="AV61" s="82">
        <f t="shared" si="4"/>
        <v>66</v>
      </c>
    </row>
    <row r="62" spans="1:48" ht="38.25">
      <c r="A62" s="99" t="s">
        <v>282</v>
      </c>
      <c r="B62" s="99" t="s">
        <v>76</v>
      </c>
      <c r="C62" s="77"/>
      <c r="D62" s="77"/>
      <c r="E62" s="77"/>
      <c r="F62" s="77"/>
      <c r="G62" s="77"/>
      <c r="H62" s="77"/>
      <c r="I62" s="77"/>
      <c r="J62" s="78"/>
      <c r="K62" s="78"/>
      <c r="L62" s="78"/>
      <c r="M62" s="78"/>
      <c r="N62" s="77"/>
      <c r="O62" s="78"/>
      <c r="P62" s="78"/>
      <c r="Q62" s="78"/>
      <c r="R62" s="78"/>
      <c r="S62" s="82">
        <f t="shared" si="3"/>
        <v>0</v>
      </c>
      <c r="T62" s="137"/>
      <c r="U62" s="139"/>
      <c r="V62" s="139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154"/>
      <c r="AS62" s="154"/>
      <c r="AT62" s="205">
        <f t="shared" si="2"/>
        <v>0</v>
      </c>
      <c r="AU62" s="136"/>
      <c r="AV62" s="82">
        <f t="shared" si="4"/>
        <v>0</v>
      </c>
    </row>
    <row r="63" spans="1:48" s="119" customFormat="1" ht="12.75">
      <c r="A63" s="115" t="s">
        <v>162</v>
      </c>
      <c r="B63" s="115" t="s">
        <v>7</v>
      </c>
      <c r="C63" s="117"/>
      <c r="D63" s="117"/>
      <c r="E63" s="117"/>
      <c r="F63" s="117"/>
      <c r="G63" s="117"/>
      <c r="H63" s="117"/>
      <c r="I63" s="117"/>
      <c r="J63" s="118"/>
      <c r="K63" s="118"/>
      <c r="L63" s="118"/>
      <c r="M63" s="118"/>
      <c r="N63" s="117"/>
      <c r="O63" s="118"/>
      <c r="P63" s="118"/>
      <c r="Q63" s="118"/>
      <c r="R63" s="118"/>
      <c r="S63" s="82">
        <f t="shared" si="3"/>
        <v>0</v>
      </c>
      <c r="T63" s="142"/>
      <c r="U63" s="143"/>
      <c r="V63" s="143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57"/>
      <c r="AS63" s="157"/>
      <c r="AT63" s="205">
        <f t="shared" si="2"/>
        <v>0</v>
      </c>
      <c r="AU63" s="145"/>
      <c r="AV63" s="82">
        <f t="shared" si="4"/>
        <v>0</v>
      </c>
    </row>
    <row r="64" spans="1:48" s="120" customFormat="1" ht="38.25">
      <c r="A64" s="102" t="s">
        <v>49</v>
      </c>
      <c r="B64" s="102" t="s">
        <v>77</v>
      </c>
      <c r="C64" s="122">
        <f>SUM(C65:C66)</f>
        <v>0</v>
      </c>
      <c r="D64" s="122">
        <f aca="true" t="shared" si="11" ref="D64:AU64">SUM(D65:D66)</f>
        <v>0</v>
      </c>
      <c r="E64" s="122">
        <f t="shared" si="11"/>
        <v>0</v>
      </c>
      <c r="F64" s="122">
        <f t="shared" si="11"/>
        <v>0</v>
      </c>
      <c r="G64" s="122">
        <f t="shared" si="11"/>
        <v>0</v>
      </c>
      <c r="H64" s="122">
        <f t="shared" si="11"/>
        <v>0</v>
      </c>
      <c r="I64" s="122">
        <f t="shared" si="11"/>
        <v>0</v>
      </c>
      <c r="J64" s="122">
        <f t="shared" si="11"/>
        <v>0</v>
      </c>
      <c r="K64" s="122">
        <f t="shared" si="11"/>
        <v>0</v>
      </c>
      <c r="L64" s="122">
        <f t="shared" si="11"/>
        <v>0</v>
      </c>
      <c r="M64" s="122">
        <f t="shared" si="11"/>
        <v>0</v>
      </c>
      <c r="N64" s="122">
        <f t="shared" si="11"/>
        <v>0</v>
      </c>
      <c r="O64" s="122">
        <f t="shared" si="11"/>
        <v>0</v>
      </c>
      <c r="P64" s="122">
        <f t="shared" si="11"/>
        <v>0</v>
      </c>
      <c r="Q64" s="122">
        <f t="shared" si="11"/>
        <v>0</v>
      </c>
      <c r="R64" s="122">
        <f t="shared" si="11"/>
        <v>0</v>
      </c>
      <c r="S64" s="82">
        <f t="shared" si="3"/>
        <v>0</v>
      </c>
      <c r="T64" s="136">
        <f t="shared" si="11"/>
        <v>0</v>
      </c>
      <c r="U64" s="138">
        <f t="shared" si="11"/>
        <v>0</v>
      </c>
      <c r="V64" s="138">
        <f t="shared" si="11"/>
        <v>0</v>
      </c>
      <c r="W64" s="122">
        <f t="shared" si="11"/>
        <v>0</v>
      </c>
      <c r="X64" s="122">
        <f t="shared" si="11"/>
        <v>0</v>
      </c>
      <c r="Y64" s="122">
        <f t="shared" si="11"/>
        <v>0</v>
      </c>
      <c r="Z64" s="122">
        <f t="shared" si="11"/>
        <v>0</v>
      </c>
      <c r="AA64" s="122">
        <f t="shared" si="11"/>
        <v>0</v>
      </c>
      <c r="AB64" s="122">
        <f t="shared" si="11"/>
        <v>0</v>
      </c>
      <c r="AC64" s="122">
        <f t="shared" si="11"/>
        <v>0</v>
      </c>
      <c r="AD64" s="122">
        <f t="shared" si="11"/>
        <v>0</v>
      </c>
      <c r="AE64" s="122">
        <f t="shared" si="11"/>
        <v>0</v>
      </c>
      <c r="AF64" s="122">
        <f t="shared" si="11"/>
        <v>0</v>
      </c>
      <c r="AG64" s="122">
        <f t="shared" si="11"/>
        <v>0</v>
      </c>
      <c r="AH64" s="122">
        <f t="shared" si="11"/>
        <v>0</v>
      </c>
      <c r="AI64" s="122">
        <f t="shared" si="11"/>
        <v>0</v>
      </c>
      <c r="AJ64" s="122">
        <f t="shared" si="11"/>
        <v>0</v>
      </c>
      <c r="AK64" s="122">
        <f t="shared" si="11"/>
        <v>0</v>
      </c>
      <c r="AL64" s="122">
        <f t="shared" si="11"/>
        <v>0</v>
      </c>
      <c r="AM64" s="122">
        <f t="shared" si="11"/>
        <v>0</v>
      </c>
      <c r="AN64" s="122">
        <f t="shared" si="11"/>
        <v>0</v>
      </c>
      <c r="AO64" s="122">
        <f t="shared" si="11"/>
        <v>0</v>
      </c>
      <c r="AP64" s="122">
        <f t="shared" si="11"/>
        <v>0</v>
      </c>
      <c r="AQ64" s="122">
        <f t="shared" si="11"/>
        <v>0</v>
      </c>
      <c r="AR64" s="126">
        <f t="shared" si="11"/>
        <v>0</v>
      </c>
      <c r="AS64" s="126">
        <f t="shared" si="11"/>
        <v>0</v>
      </c>
      <c r="AT64" s="205">
        <f t="shared" si="2"/>
        <v>0</v>
      </c>
      <c r="AU64" s="136">
        <f t="shared" si="11"/>
        <v>0</v>
      </c>
      <c r="AV64" s="82">
        <f t="shared" si="4"/>
        <v>0</v>
      </c>
    </row>
    <row r="65" spans="1:48" ht="38.25">
      <c r="A65" s="99" t="s">
        <v>283</v>
      </c>
      <c r="B65" s="99" t="s">
        <v>284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82">
        <f t="shared" si="3"/>
        <v>0</v>
      </c>
      <c r="T65" s="137"/>
      <c r="U65" s="139"/>
      <c r="V65" s="139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154"/>
      <c r="AS65" s="154"/>
      <c r="AT65" s="205">
        <f t="shared" si="2"/>
        <v>0</v>
      </c>
      <c r="AU65" s="136"/>
      <c r="AV65" s="82">
        <f t="shared" si="4"/>
        <v>0</v>
      </c>
    </row>
    <row r="66" spans="1:48" s="114" customFormat="1" ht="12.75">
      <c r="A66" s="110" t="s">
        <v>371</v>
      </c>
      <c r="B66" s="110" t="s">
        <v>6</v>
      </c>
      <c r="C66" s="112"/>
      <c r="D66" s="112"/>
      <c r="E66" s="112"/>
      <c r="F66" s="112"/>
      <c r="G66" s="112"/>
      <c r="H66" s="112"/>
      <c r="I66" s="112"/>
      <c r="J66" s="113"/>
      <c r="K66" s="113"/>
      <c r="L66" s="113"/>
      <c r="M66" s="113"/>
      <c r="N66" s="112"/>
      <c r="O66" s="113"/>
      <c r="P66" s="113"/>
      <c r="Q66" s="113"/>
      <c r="R66" s="113"/>
      <c r="S66" s="226">
        <f t="shared" si="3"/>
        <v>0</v>
      </c>
      <c r="T66" s="140"/>
      <c r="U66" s="141"/>
      <c r="V66" s="141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56"/>
      <c r="AS66" s="156"/>
      <c r="AT66" s="227">
        <f t="shared" si="2"/>
        <v>0</v>
      </c>
      <c r="AU66" s="144"/>
      <c r="AV66" s="226">
        <f t="shared" si="4"/>
        <v>0</v>
      </c>
    </row>
    <row r="67" spans="1:48" ht="25.5">
      <c r="A67" s="102" t="s">
        <v>51</v>
      </c>
      <c r="B67" s="102" t="s">
        <v>286</v>
      </c>
      <c r="C67" s="122">
        <f>SUM(C68:C69)</f>
        <v>0</v>
      </c>
      <c r="D67" s="122">
        <f aca="true" t="shared" si="12" ref="D67:AU67">SUM(D68:D69)</f>
        <v>0</v>
      </c>
      <c r="E67" s="122">
        <f t="shared" si="12"/>
        <v>0</v>
      </c>
      <c r="F67" s="122">
        <f t="shared" si="12"/>
        <v>0</v>
      </c>
      <c r="G67" s="122">
        <f t="shared" si="12"/>
        <v>0</v>
      </c>
      <c r="H67" s="122">
        <f t="shared" si="12"/>
        <v>0</v>
      </c>
      <c r="I67" s="122">
        <f t="shared" si="12"/>
        <v>0</v>
      </c>
      <c r="J67" s="122">
        <f t="shared" si="12"/>
        <v>0</v>
      </c>
      <c r="K67" s="122">
        <f t="shared" si="12"/>
        <v>0</v>
      </c>
      <c r="L67" s="122">
        <f t="shared" si="12"/>
        <v>0</v>
      </c>
      <c r="M67" s="122">
        <f t="shared" si="12"/>
        <v>0</v>
      </c>
      <c r="N67" s="122">
        <f t="shared" si="12"/>
        <v>0</v>
      </c>
      <c r="O67" s="122">
        <f t="shared" si="12"/>
        <v>0</v>
      </c>
      <c r="P67" s="122">
        <f t="shared" si="12"/>
        <v>0</v>
      </c>
      <c r="Q67" s="122">
        <f t="shared" si="12"/>
        <v>0</v>
      </c>
      <c r="R67" s="122">
        <f t="shared" si="12"/>
        <v>0</v>
      </c>
      <c r="S67" s="82">
        <f t="shared" si="3"/>
        <v>0</v>
      </c>
      <c r="T67" s="136">
        <f t="shared" si="12"/>
        <v>0</v>
      </c>
      <c r="U67" s="138">
        <f t="shared" si="12"/>
        <v>0</v>
      </c>
      <c r="V67" s="138">
        <f t="shared" si="12"/>
        <v>0</v>
      </c>
      <c r="W67" s="122">
        <f t="shared" si="12"/>
        <v>0</v>
      </c>
      <c r="X67" s="122">
        <f t="shared" si="12"/>
        <v>0</v>
      </c>
      <c r="Y67" s="122">
        <f t="shared" si="12"/>
        <v>0</v>
      </c>
      <c r="Z67" s="122">
        <f t="shared" si="12"/>
        <v>0</v>
      </c>
      <c r="AA67" s="122">
        <f t="shared" si="12"/>
        <v>0</v>
      </c>
      <c r="AB67" s="122">
        <f t="shared" si="12"/>
        <v>0</v>
      </c>
      <c r="AC67" s="122">
        <f t="shared" si="12"/>
        <v>0</v>
      </c>
      <c r="AD67" s="122">
        <f t="shared" si="12"/>
        <v>0</v>
      </c>
      <c r="AE67" s="122">
        <f t="shared" si="12"/>
        <v>0</v>
      </c>
      <c r="AF67" s="122">
        <f t="shared" si="12"/>
        <v>0</v>
      </c>
      <c r="AG67" s="122">
        <f t="shared" si="12"/>
        <v>0</v>
      </c>
      <c r="AH67" s="122">
        <f t="shared" si="12"/>
        <v>0</v>
      </c>
      <c r="AI67" s="122">
        <f t="shared" si="12"/>
        <v>0</v>
      </c>
      <c r="AJ67" s="122">
        <f t="shared" si="12"/>
        <v>0</v>
      </c>
      <c r="AK67" s="122">
        <f t="shared" si="12"/>
        <v>0</v>
      </c>
      <c r="AL67" s="122">
        <f t="shared" si="12"/>
        <v>0</v>
      </c>
      <c r="AM67" s="122">
        <f t="shared" si="12"/>
        <v>0</v>
      </c>
      <c r="AN67" s="122">
        <f t="shared" si="12"/>
        <v>0</v>
      </c>
      <c r="AO67" s="122">
        <f t="shared" si="12"/>
        <v>0</v>
      </c>
      <c r="AP67" s="122">
        <f t="shared" si="12"/>
        <v>0</v>
      </c>
      <c r="AQ67" s="122">
        <f t="shared" si="12"/>
        <v>0</v>
      </c>
      <c r="AR67" s="126">
        <f t="shared" si="12"/>
        <v>0</v>
      </c>
      <c r="AS67" s="126">
        <f t="shared" si="12"/>
        <v>0</v>
      </c>
      <c r="AT67" s="205">
        <f t="shared" si="2"/>
        <v>0</v>
      </c>
      <c r="AU67" s="136">
        <f t="shared" si="12"/>
        <v>0</v>
      </c>
      <c r="AV67" s="82">
        <f t="shared" si="4"/>
        <v>0</v>
      </c>
    </row>
    <row r="68" spans="1:48" ht="25.5">
      <c r="A68" s="99" t="s">
        <v>80</v>
      </c>
      <c r="B68" s="99" t="s">
        <v>81</v>
      </c>
      <c r="C68" s="84"/>
      <c r="D68" s="77"/>
      <c r="E68" s="77"/>
      <c r="F68" s="77"/>
      <c r="G68" s="77"/>
      <c r="H68" s="77"/>
      <c r="I68" s="77"/>
      <c r="J68" s="78"/>
      <c r="K68" s="78"/>
      <c r="L68" s="78"/>
      <c r="M68" s="78"/>
      <c r="N68" s="77"/>
      <c r="O68" s="78"/>
      <c r="P68" s="78"/>
      <c r="Q68" s="78"/>
      <c r="R68" s="78"/>
      <c r="S68" s="82">
        <f t="shared" si="3"/>
        <v>0</v>
      </c>
      <c r="T68" s="137"/>
      <c r="U68" s="139"/>
      <c r="V68" s="139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154"/>
      <c r="AS68" s="154"/>
      <c r="AT68" s="205">
        <f t="shared" si="2"/>
        <v>0</v>
      </c>
      <c r="AU68" s="136"/>
      <c r="AV68" s="82">
        <f t="shared" si="4"/>
        <v>0</v>
      </c>
    </row>
    <row r="69" spans="1:48" s="119" customFormat="1" ht="12.75">
      <c r="A69" s="115" t="s">
        <v>285</v>
      </c>
      <c r="B69" s="115" t="s">
        <v>7</v>
      </c>
      <c r="C69" s="116"/>
      <c r="D69" s="117"/>
      <c r="E69" s="117"/>
      <c r="F69" s="117"/>
      <c r="G69" s="117"/>
      <c r="H69" s="117"/>
      <c r="I69" s="117"/>
      <c r="J69" s="118"/>
      <c r="K69" s="118"/>
      <c r="L69" s="118"/>
      <c r="M69" s="118"/>
      <c r="N69" s="117"/>
      <c r="O69" s="118"/>
      <c r="P69" s="118"/>
      <c r="Q69" s="118"/>
      <c r="R69" s="118"/>
      <c r="S69" s="82">
        <f t="shared" si="3"/>
        <v>0</v>
      </c>
      <c r="T69" s="142"/>
      <c r="U69" s="143"/>
      <c r="V69" s="143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57"/>
      <c r="AS69" s="157"/>
      <c r="AT69" s="205">
        <f t="shared" si="2"/>
        <v>0</v>
      </c>
      <c r="AU69" s="145"/>
      <c r="AV69" s="82">
        <f t="shared" si="4"/>
        <v>0</v>
      </c>
    </row>
    <row r="70" spans="1:48" ht="38.25">
      <c r="A70" s="103" t="s">
        <v>232</v>
      </c>
      <c r="B70" s="103" t="s">
        <v>287</v>
      </c>
      <c r="C70" s="124">
        <f>SUM(C72)</f>
        <v>0</v>
      </c>
      <c r="D70" s="124">
        <f aca="true" t="shared" si="13" ref="D70:AU70">SUM(D72)</f>
        <v>0</v>
      </c>
      <c r="E70" s="124">
        <f t="shared" si="13"/>
        <v>0</v>
      </c>
      <c r="F70" s="124">
        <f t="shared" si="13"/>
        <v>0</v>
      </c>
      <c r="G70" s="124">
        <f t="shared" si="13"/>
        <v>0</v>
      </c>
      <c r="H70" s="124">
        <f t="shared" si="13"/>
        <v>0</v>
      </c>
      <c r="I70" s="124">
        <f t="shared" si="13"/>
        <v>0</v>
      </c>
      <c r="J70" s="124">
        <f t="shared" si="13"/>
        <v>0</v>
      </c>
      <c r="K70" s="124">
        <f t="shared" si="13"/>
        <v>0</v>
      </c>
      <c r="L70" s="124">
        <f t="shared" si="13"/>
        <v>0</v>
      </c>
      <c r="M70" s="124">
        <f t="shared" si="13"/>
        <v>0</v>
      </c>
      <c r="N70" s="124">
        <f t="shared" si="13"/>
        <v>0</v>
      </c>
      <c r="O70" s="124">
        <f t="shared" si="13"/>
        <v>0</v>
      </c>
      <c r="P70" s="124">
        <f t="shared" si="13"/>
        <v>0</v>
      </c>
      <c r="Q70" s="124">
        <f t="shared" si="13"/>
        <v>0</v>
      </c>
      <c r="R70" s="124">
        <f t="shared" si="13"/>
        <v>0</v>
      </c>
      <c r="S70" s="82">
        <f t="shared" si="3"/>
        <v>0</v>
      </c>
      <c r="T70" s="136">
        <f t="shared" si="13"/>
        <v>0</v>
      </c>
      <c r="U70" s="138">
        <f t="shared" si="13"/>
        <v>0</v>
      </c>
      <c r="V70" s="138">
        <f t="shared" si="13"/>
        <v>0</v>
      </c>
      <c r="W70" s="124">
        <f t="shared" si="13"/>
        <v>0</v>
      </c>
      <c r="X70" s="124">
        <f t="shared" si="13"/>
        <v>0</v>
      </c>
      <c r="Y70" s="124">
        <f t="shared" si="13"/>
        <v>0</v>
      </c>
      <c r="Z70" s="124">
        <f t="shared" si="13"/>
        <v>0</v>
      </c>
      <c r="AA70" s="124">
        <f t="shared" si="13"/>
        <v>0</v>
      </c>
      <c r="AB70" s="124">
        <f t="shared" si="13"/>
        <v>0</v>
      </c>
      <c r="AC70" s="124">
        <f t="shared" si="13"/>
        <v>0</v>
      </c>
      <c r="AD70" s="124">
        <f t="shared" si="13"/>
        <v>0</v>
      </c>
      <c r="AE70" s="124">
        <f t="shared" si="13"/>
        <v>0</v>
      </c>
      <c r="AF70" s="124">
        <f t="shared" si="13"/>
        <v>0</v>
      </c>
      <c r="AG70" s="124">
        <f t="shared" si="13"/>
        <v>0</v>
      </c>
      <c r="AH70" s="124">
        <f t="shared" si="13"/>
        <v>0</v>
      </c>
      <c r="AI70" s="124">
        <f t="shared" si="13"/>
        <v>0</v>
      </c>
      <c r="AJ70" s="124">
        <f t="shared" si="13"/>
        <v>0</v>
      </c>
      <c r="AK70" s="124">
        <f t="shared" si="13"/>
        <v>0</v>
      </c>
      <c r="AL70" s="124">
        <f t="shared" si="13"/>
        <v>0</v>
      </c>
      <c r="AM70" s="124">
        <f t="shared" si="13"/>
        <v>0</v>
      </c>
      <c r="AN70" s="124">
        <f t="shared" si="13"/>
        <v>0</v>
      </c>
      <c r="AO70" s="124">
        <f t="shared" si="13"/>
        <v>0</v>
      </c>
      <c r="AP70" s="124">
        <f t="shared" si="13"/>
        <v>0</v>
      </c>
      <c r="AQ70" s="124">
        <f t="shared" si="13"/>
        <v>0</v>
      </c>
      <c r="AR70" s="126">
        <f t="shared" si="13"/>
        <v>0</v>
      </c>
      <c r="AS70" s="126">
        <f t="shared" si="13"/>
        <v>0</v>
      </c>
      <c r="AT70" s="205">
        <f t="shared" si="2"/>
        <v>0</v>
      </c>
      <c r="AU70" s="136">
        <f t="shared" si="13"/>
        <v>0</v>
      </c>
      <c r="AV70" s="82">
        <f t="shared" si="4"/>
        <v>0</v>
      </c>
    </row>
    <row r="71" spans="1:48" ht="45">
      <c r="A71" s="196" t="s">
        <v>359</v>
      </c>
      <c r="B71" s="296" t="s">
        <v>360</v>
      </c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82"/>
      <c r="T71" s="136"/>
      <c r="U71" s="138"/>
      <c r="V71" s="138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6"/>
      <c r="AS71" s="126"/>
      <c r="AT71" s="205"/>
      <c r="AU71" s="136"/>
      <c r="AV71" s="82"/>
    </row>
    <row r="72" spans="1:48" s="114" customFormat="1" ht="12.75">
      <c r="A72" s="110" t="s">
        <v>338</v>
      </c>
      <c r="B72" s="110" t="s">
        <v>6</v>
      </c>
      <c r="C72" s="277"/>
      <c r="D72" s="206"/>
      <c r="E72" s="206"/>
      <c r="F72" s="206"/>
      <c r="G72" s="206"/>
      <c r="H72" s="206"/>
      <c r="I72" s="206"/>
      <c r="J72" s="212"/>
      <c r="K72" s="212"/>
      <c r="L72" s="212"/>
      <c r="M72" s="212"/>
      <c r="N72" s="206"/>
      <c r="O72" s="212"/>
      <c r="P72" s="212"/>
      <c r="Q72" s="212"/>
      <c r="R72" s="212"/>
      <c r="S72" s="82">
        <f t="shared" si="3"/>
        <v>0</v>
      </c>
      <c r="T72" s="140"/>
      <c r="U72" s="141"/>
      <c r="V72" s="141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56"/>
      <c r="AS72" s="156"/>
      <c r="AT72" s="205">
        <f t="shared" si="2"/>
        <v>0</v>
      </c>
      <c r="AU72" s="144"/>
      <c r="AV72" s="82">
        <f t="shared" si="4"/>
        <v>0</v>
      </c>
    </row>
    <row r="73" spans="1:48" s="120" customFormat="1" ht="12.75">
      <c r="A73" s="133" t="s">
        <v>52</v>
      </c>
      <c r="B73" s="133" t="s">
        <v>337</v>
      </c>
      <c r="C73" s="134"/>
      <c r="D73" s="132"/>
      <c r="E73" s="132"/>
      <c r="F73" s="132"/>
      <c r="G73" s="132"/>
      <c r="H73" s="132"/>
      <c r="I73" s="132"/>
      <c r="J73" s="135"/>
      <c r="K73" s="135"/>
      <c r="L73" s="135"/>
      <c r="M73" s="135"/>
      <c r="N73" s="132"/>
      <c r="O73" s="135"/>
      <c r="P73" s="135"/>
      <c r="Q73" s="135"/>
      <c r="R73" s="135"/>
      <c r="S73" s="82">
        <f>SUM(C73:R73)</f>
        <v>0</v>
      </c>
      <c r="T73" s="137"/>
      <c r="U73" s="139"/>
      <c r="V73" s="139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26"/>
      <c r="AS73" s="126"/>
      <c r="AT73" s="205">
        <f>SUM(W73:AQ73)</f>
        <v>0</v>
      </c>
      <c r="AU73" s="136"/>
      <c r="AV73" s="82">
        <f>SUM(S73+T73+AR73+AS73+AT73+AU73)</f>
        <v>0</v>
      </c>
    </row>
    <row r="74" spans="1:48" ht="25.5">
      <c r="A74" s="102" t="s">
        <v>53</v>
      </c>
      <c r="B74" s="102" t="s">
        <v>234</v>
      </c>
      <c r="C74" s="80"/>
      <c r="D74" s="80"/>
      <c r="E74" s="80"/>
      <c r="F74" s="80"/>
      <c r="G74" s="80"/>
      <c r="H74" s="80"/>
      <c r="I74" s="80"/>
      <c r="J74" s="81"/>
      <c r="K74" s="81"/>
      <c r="L74" s="81"/>
      <c r="M74" s="81"/>
      <c r="N74" s="80"/>
      <c r="O74" s="81"/>
      <c r="P74" s="81"/>
      <c r="Q74" s="81"/>
      <c r="R74" s="81"/>
      <c r="S74" s="82">
        <f>SUM(C74:R74)</f>
        <v>0</v>
      </c>
      <c r="T74" s="137"/>
      <c r="U74" s="139"/>
      <c r="V74" s="139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154"/>
      <c r="AS74" s="154"/>
      <c r="AT74" s="205">
        <f>SUM(W74:AQ74)</f>
        <v>0</v>
      </c>
      <c r="AU74" s="136"/>
      <c r="AV74" s="82">
        <f>SUM(S74+T74+AR74+AS74+AT74+AU74)</f>
        <v>0</v>
      </c>
    </row>
    <row r="75" spans="1:48" ht="14.25" customHeight="1">
      <c r="A75" s="420" t="s">
        <v>288</v>
      </c>
      <c r="B75" s="420"/>
      <c r="C75" s="122">
        <f aca="true" t="shared" si="14" ref="C75:R75">SUM(C8+C23+C30+C34+C54+C73+C74)</f>
        <v>36</v>
      </c>
      <c r="D75" s="122">
        <f t="shared" si="14"/>
        <v>36</v>
      </c>
      <c r="E75" s="122">
        <f t="shared" si="14"/>
        <v>36</v>
      </c>
      <c r="F75" s="122">
        <f t="shared" si="14"/>
        <v>36</v>
      </c>
      <c r="G75" s="122">
        <f t="shared" si="14"/>
        <v>36</v>
      </c>
      <c r="H75" s="122">
        <f t="shared" si="14"/>
        <v>36</v>
      </c>
      <c r="I75" s="122">
        <f t="shared" si="14"/>
        <v>36</v>
      </c>
      <c r="J75" s="122">
        <f t="shared" si="14"/>
        <v>36</v>
      </c>
      <c r="K75" s="122">
        <f t="shared" si="14"/>
        <v>36</v>
      </c>
      <c r="L75" s="122">
        <f t="shared" si="14"/>
        <v>36</v>
      </c>
      <c r="M75" s="122">
        <f t="shared" si="14"/>
        <v>36</v>
      </c>
      <c r="N75" s="122">
        <f t="shared" si="14"/>
        <v>36</v>
      </c>
      <c r="O75" s="122">
        <f t="shared" si="14"/>
        <v>36</v>
      </c>
      <c r="P75" s="122">
        <f t="shared" si="14"/>
        <v>36</v>
      </c>
      <c r="Q75" s="122">
        <f t="shared" si="14"/>
        <v>36</v>
      </c>
      <c r="R75" s="122">
        <f t="shared" si="14"/>
        <v>36</v>
      </c>
      <c r="S75" s="82">
        <f>SUM(C75:R75)</f>
        <v>576</v>
      </c>
      <c r="T75" s="136">
        <f aca="true" t="shared" si="15" ref="T75:AS75">SUM(T8+T23+T30+T34+T54+T73+T74)</f>
        <v>36</v>
      </c>
      <c r="U75" s="138">
        <f t="shared" si="15"/>
        <v>0</v>
      </c>
      <c r="V75" s="138">
        <f t="shared" si="15"/>
        <v>0</v>
      </c>
      <c r="W75" s="122">
        <f t="shared" si="15"/>
        <v>36</v>
      </c>
      <c r="X75" s="122">
        <f t="shared" si="15"/>
        <v>36</v>
      </c>
      <c r="Y75" s="122">
        <f t="shared" si="15"/>
        <v>36</v>
      </c>
      <c r="Z75" s="122">
        <f t="shared" si="15"/>
        <v>36</v>
      </c>
      <c r="AA75" s="122">
        <f t="shared" si="15"/>
        <v>36</v>
      </c>
      <c r="AB75" s="122">
        <f t="shared" si="15"/>
        <v>36</v>
      </c>
      <c r="AC75" s="122">
        <f t="shared" si="15"/>
        <v>36</v>
      </c>
      <c r="AD75" s="122">
        <f t="shared" si="15"/>
        <v>36</v>
      </c>
      <c r="AE75" s="122">
        <f t="shared" si="15"/>
        <v>36</v>
      </c>
      <c r="AF75" s="122">
        <f t="shared" si="15"/>
        <v>36</v>
      </c>
      <c r="AG75" s="122">
        <f t="shared" si="15"/>
        <v>36</v>
      </c>
      <c r="AH75" s="122">
        <f t="shared" si="15"/>
        <v>36</v>
      </c>
      <c r="AI75" s="122">
        <f t="shared" si="15"/>
        <v>36</v>
      </c>
      <c r="AJ75" s="122">
        <f t="shared" si="15"/>
        <v>36</v>
      </c>
      <c r="AK75" s="122">
        <f t="shared" si="15"/>
        <v>36</v>
      </c>
      <c r="AL75" s="122">
        <f t="shared" si="15"/>
        <v>36</v>
      </c>
      <c r="AM75" s="122">
        <f t="shared" si="15"/>
        <v>36</v>
      </c>
      <c r="AN75" s="122">
        <f t="shared" si="15"/>
        <v>36</v>
      </c>
      <c r="AO75" s="122">
        <f t="shared" si="15"/>
        <v>36</v>
      </c>
      <c r="AP75" s="122">
        <f t="shared" si="15"/>
        <v>36</v>
      </c>
      <c r="AQ75" s="122">
        <f t="shared" si="15"/>
        <v>36</v>
      </c>
      <c r="AR75" s="126">
        <f t="shared" si="15"/>
        <v>36</v>
      </c>
      <c r="AS75" s="126">
        <f t="shared" si="15"/>
        <v>36</v>
      </c>
      <c r="AT75" s="205">
        <f>SUM(W75:AQ75)</f>
        <v>756</v>
      </c>
      <c r="AU75" s="136">
        <f>SUM(AU8+AU23+AU30+AU34+AU54+AU73+AU74)</f>
        <v>36</v>
      </c>
      <c r="AV75" s="82">
        <f>SUM(S75+T75+AR75+AS75+AT75+AU75)</f>
        <v>1476</v>
      </c>
    </row>
  </sheetData>
  <sheetProtection/>
  <mergeCells count="15">
    <mergeCell ref="A75:B75"/>
    <mergeCell ref="A1:AV1"/>
    <mergeCell ref="C3:F3"/>
    <mergeCell ref="G3:K3"/>
    <mergeCell ref="L3:O3"/>
    <mergeCell ref="P3:T3"/>
    <mergeCell ref="U3:Y3"/>
    <mergeCell ref="Z3:AC3"/>
    <mergeCell ref="AD3:AG3"/>
    <mergeCell ref="AH3:AK3"/>
    <mergeCell ref="AL3:AP3"/>
    <mergeCell ref="AQ3:AU3"/>
    <mergeCell ref="A5:A6"/>
    <mergeCell ref="B5:B6"/>
    <mergeCell ref="C6:AV6"/>
  </mergeCells>
  <printOptions/>
  <pageMargins left="0" right="0" top="0.7874015748031497" bottom="0" header="0.31496062992125984" footer="0.31496062992125984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75"/>
  <sheetViews>
    <sheetView zoomScale="50" zoomScaleNormal="50" zoomScalePageLayoutView="0" workbookViewId="0" topLeftCell="A1">
      <selection activeCell="BB33" sqref="BB33"/>
    </sheetView>
  </sheetViews>
  <sheetFormatPr defaultColWidth="9.00390625" defaultRowHeight="12.75"/>
  <cols>
    <col min="1" max="1" width="10.75390625" style="109" customWidth="1"/>
    <col min="2" max="2" width="33.375" style="104" customWidth="1"/>
    <col min="3" max="17" width="3.75390625" style="83" customWidth="1"/>
    <col min="18" max="18" width="3.75390625" style="120" customWidth="1"/>
    <col min="19" max="37" width="3.75390625" style="83" customWidth="1"/>
    <col min="38" max="38" width="3.75390625" style="120" customWidth="1"/>
    <col min="39" max="47" width="3.75390625" style="83" customWidth="1"/>
    <col min="48" max="48" width="5.75390625" style="120" customWidth="1"/>
    <col min="49" max="16384" width="9.125" style="83" customWidth="1"/>
  </cols>
  <sheetData>
    <row r="1" spans="1:48" s="38" customFormat="1" ht="26.25" customHeight="1">
      <c r="A1" s="330" t="s">
        <v>341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</row>
    <row r="3" spans="1:48" ht="21" customHeight="1">
      <c r="A3" s="56" t="s">
        <v>18</v>
      </c>
      <c r="B3" s="93" t="s">
        <v>289</v>
      </c>
      <c r="C3" s="426" t="s">
        <v>291</v>
      </c>
      <c r="D3" s="427"/>
      <c r="E3" s="427"/>
      <c r="F3" s="428"/>
      <c r="G3" s="426" t="s">
        <v>296</v>
      </c>
      <c r="H3" s="427"/>
      <c r="I3" s="427"/>
      <c r="J3" s="427"/>
      <c r="K3" s="428"/>
      <c r="L3" s="421" t="s">
        <v>307</v>
      </c>
      <c r="M3" s="422"/>
      <c r="N3" s="422"/>
      <c r="O3" s="423"/>
      <c r="P3" s="426" t="s">
        <v>316</v>
      </c>
      <c r="Q3" s="427"/>
      <c r="R3" s="427"/>
      <c r="S3" s="427"/>
      <c r="T3" s="428"/>
      <c r="U3" s="421" t="s">
        <v>321</v>
      </c>
      <c r="V3" s="422"/>
      <c r="W3" s="422"/>
      <c r="X3" s="422"/>
      <c r="Y3" s="423"/>
      <c r="Z3" s="421" t="s">
        <v>327</v>
      </c>
      <c r="AA3" s="422"/>
      <c r="AB3" s="422"/>
      <c r="AC3" s="423"/>
      <c r="AD3" s="421" t="s">
        <v>328</v>
      </c>
      <c r="AE3" s="422"/>
      <c r="AF3" s="422"/>
      <c r="AG3" s="423"/>
      <c r="AH3" s="421" t="s">
        <v>329</v>
      </c>
      <c r="AI3" s="422"/>
      <c r="AJ3" s="422"/>
      <c r="AK3" s="423"/>
      <c r="AL3" s="222"/>
      <c r="AM3" s="421" t="s">
        <v>330</v>
      </c>
      <c r="AN3" s="422"/>
      <c r="AO3" s="422"/>
      <c r="AP3" s="422"/>
      <c r="AQ3" s="423"/>
      <c r="AR3" s="421" t="s">
        <v>332</v>
      </c>
      <c r="AS3" s="422"/>
      <c r="AT3" s="422"/>
      <c r="AU3" s="423"/>
      <c r="AV3" s="82" t="s">
        <v>265</v>
      </c>
    </row>
    <row r="4" spans="1:48" s="91" customFormat="1" ht="18.75" customHeight="1">
      <c r="A4" s="105"/>
      <c r="B4" s="94"/>
      <c r="C4" s="86">
        <v>1</v>
      </c>
      <c r="D4" s="86">
        <v>8</v>
      </c>
      <c r="E4" s="86">
        <v>15</v>
      </c>
      <c r="F4" s="86">
        <v>22</v>
      </c>
      <c r="G4" s="86" t="s">
        <v>297</v>
      </c>
      <c r="H4" s="86" t="s">
        <v>299</v>
      </c>
      <c r="I4" s="86" t="s">
        <v>301</v>
      </c>
      <c r="J4" s="86" t="s">
        <v>303</v>
      </c>
      <c r="K4" s="87" t="s">
        <v>305</v>
      </c>
      <c r="L4" s="87" t="s">
        <v>308</v>
      </c>
      <c r="M4" s="87" t="s">
        <v>310</v>
      </c>
      <c r="N4" s="87" t="s">
        <v>312</v>
      </c>
      <c r="O4" s="87" t="s">
        <v>314</v>
      </c>
      <c r="P4" s="86" t="s">
        <v>317</v>
      </c>
      <c r="Q4" s="86" t="s">
        <v>318</v>
      </c>
      <c r="R4" s="90"/>
      <c r="S4" s="86" t="s">
        <v>319</v>
      </c>
      <c r="T4" s="87" t="s">
        <v>320</v>
      </c>
      <c r="U4" s="87" t="s">
        <v>297</v>
      </c>
      <c r="V4" s="87" t="s">
        <v>298</v>
      </c>
      <c r="W4" s="87" t="s">
        <v>300</v>
      </c>
      <c r="X4" s="87" t="s">
        <v>302</v>
      </c>
      <c r="Y4" s="87" t="s">
        <v>304</v>
      </c>
      <c r="Z4" s="87" t="s">
        <v>306</v>
      </c>
      <c r="AA4" s="87" t="s">
        <v>309</v>
      </c>
      <c r="AB4" s="87" t="s">
        <v>311</v>
      </c>
      <c r="AC4" s="87" t="s">
        <v>313</v>
      </c>
      <c r="AD4" s="86" t="s">
        <v>306</v>
      </c>
      <c r="AE4" s="86" t="s">
        <v>309</v>
      </c>
      <c r="AF4" s="86" t="s">
        <v>311</v>
      </c>
      <c r="AG4" s="86" t="s">
        <v>313</v>
      </c>
      <c r="AH4" s="86" t="s">
        <v>315</v>
      </c>
      <c r="AI4" s="86" t="s">
        <v>299</v>
      </c>
      <c r="AJ4" s="86" t="s">
        <v>301</v>
      </c>
      <c r="AK4" s="86" t="s">
        <v>303</v>
      </c>
      <c r="AL4" s="90"/>
      <c r="AM4" s="86" t="s">
        <v>305</v>
      </c>
      <c r="AN4" s="86" t="s">
        <v>322</v>
      </c>
      <c r="AO4" s="86" t="s">
        <v>323</v>
      </c>
      <c r="AP4" s="86" t="s">
        <v>324</v>
      </c>
      <c r="AQ4" s="86" t="s">
        <v>325</v>
      </c>
      <c r="AR4" s="86" t="s">
        <v>317</v>
      </c>
      <c r="AS4" s="86" t="s">
        <v>318</v>
      </c>
      <c r="AT4" s="86" t="s">
        <v>319</v>
      </c>
      <c r="AU4" s="86" t="s">
        <v>325</v>
      </c>
      <c r="AV4" s="90"/>
    </row>
    <row r="5" spans="1:48" s="92" customFormat="1" ht="17.25" customHeight="1">
      <c r="A5" s="424"/>
      <c r="B5" s="425"/>
      <c r="C5" s="88" t="s">
        <v>292</v>
      </c>
      <c r="D5" s="88" t="s">
        <v>293</v>
      </c>
      <c r="E5" s="88" t="s">
        <v>294</v>
      </c>
      <c r="F5" s="88" t="s">
        <v>295</v>
      </c>
      <c r="G5" s="88" t="s">
        <v>298</v>
      </c>
      <c r="H5" s="88" t="s">
        <v>300</v>
      </c>
      <c r="I5" s="88" t="s">
        <v>302</v>
      </c>
      <c r="J5" s="89" t="s">
        <v>304</v>
      </c>
      <c r="K5" s="89" t="s">
        <v>306</v>
      </c>
      <c r="L5" s="89" t="s">
        <v>309</v>
      </c>
      <c r="M5" s="89" t="s">
        <v>311</v>
      </c>
      <c r="N5" s="88" t="s">
        <v>313</v>
      </c>
      <c r="O5" s="89" t="s">
        <v>315</v>
      </c>
      <c r="P5" s="89" t="s">
        <v>292</v>
      </c>
      <c r="Q5" s="89" t="s">
        <v>293</v>
      </c>
      <c r="R5" s="219"/>
      <c r="S5" s="89" t="s">
        <v>294</v>
      </c>
      <c r="T5" s="89" t="s">
        <v>295</v>
      </c>
      <c r="U5" s="89" t="s">
        <v>322</v>
      </c>
      <c r="V5" s="89" t="s">
        <v>323</v>
      </c>
      <c r="W5" s="89" t="s">
        <v>324</v>
      </c>
      <c r="X5" s="89" t="s">
        <v>325</v>
      </c>
      <c r="Y5" s="89" t="s">
        <v>326</v>
      </c>
      <c r="Z5" s="89" t="s">
        <v>318</v>
      </c>
      <c r="AA5" s="89" t="s">
        <v>319</v>
      </c>
      <c r="AB5" s="89" t="s">
        <v>320</v>
      </c>
      <c r="AC5" s="89" t="s">
        <v>326</v>
      </c>
      <c r="AD5" s="89" t="s">
        <v>318</v>
      </c>
      <c r="AE5" s="89" t="s">
        <v>319</v>
      </c>
      <c r="AF5" s="89" t="s">
        <v>320</v>
      </c>
      <c r="AG5" s="88" t="s">
        <v>297</v>
      </c>
      <c r="AH5" s="88" t="s">
        <v>298</v>
      </c>
      <c r="AI5" s="88" t="s">
        <v>300</v>
      </c>
      <c r="AJ5" s="88" t="s">
        <v>302</v>
      </c>
      <c r="AK5" s="88" t="s">
        <v>304</v>
      </c>
      <c r="AL5" s="121"/>
      <c r="AM5" s="88" t="s">
        <v>308</v>
      </c>
      <c r="AN5" s="88" t="s">
        <v>310</v>
      </c>
      <c r="AO5" s="88" t="s">
        <v>312</v>
      </c>
      <c r="AP5" s="88" t="s">
        <v>314</v>
      </c>
      <c r="AQ5" s="88" t="s">
        <v>331</v>
      </c>
      <c r="AR5" s="88" t="s">
        <v>292</v>
      </c>
      <c r="AS5" s="88" t="s">
        <v>293</v>
      </c>
      <c r="AT5" s="88" t="s">
        <v>294</v>
      </c>
      <c r="AU5" s="88" t="s">
        <v>297</v>
      </c>
      <c r="AV5" s="121"/>
    </row>
    <row r="6" spans="1:48" ht="15" customHeight="1">
      <c r="A6" s="424"/>
      <c r="B6" s="425"/>
      <c r="C6" s="429" t="s">
        <v>266</v>
      </c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1"/>
    </row>
    <row r="7" spans="1:48" ht="12.75">
      <c r="A7" s="106"/>
      <c r="B7" s="93"/>
      <c r="C7" s="77">
        <v>1</v>
      </c>
      <c r="D7" s="77">
        <v>2</v>
      </c>
      <c r="E7" s="77">
        <v>3</v>
      </c>
      <c r="F7" s="77">
        <v>4</v>
      </c>
      <c r="G7" s="77">
        <v>5</v>
      </c>
      <c r="H7" s="77">
        <v>6</v>
      </c>
      <c r="I7" s="77">
        <v>7</v>
      </c>
      <c r="J7" s="78">
        <v>8</v>
      </c>
      <c r="K7" s="78">
        <v>9</v>
      </c>
      <c r="L7" s="78">
        <v>10</v>
      </c>
      <c r="M7" s="78">
        <v>11</v>
      </c>
      <c r="N7" s="77">
        <v>12</v>
      </c>
      <c r="O7" s="85">
        <v>13</v>
      </c>
      <c r="P7" s="78">
        <v>14</v>
      </c>
      <c r="Q7" s="78">
        <v>15</v>
      </c>
      <c r="R7" s="79"/>
      <c r="S7" s="155">
        <v>16</v>
      </c>
      <c r="T7" s="155">
        <v>17</v>
      </c>
      <c r="U7" s="162">
        <v>18</v>
      </c>
      <c r="V7" s="162">
        <v>19</v>
      </c>
      <c r="W7" s="78">
        <v>20</v>
      </c>
      <c r="X7" s="78">
        <v>21</v>
      </c>
      <c r="Y7" s="78">
        <v>22</v>
      </c>
      <c r="Z7" s="78">
        <v>23</v>
      </c>
      <c r="AA7" s="78">
        <v>24</v>
      </c>
      <c r="AB7" s="78">
        <v>25</v>
      </c>
      <c r="AC7" s="78">
        <v>26</v>
      </c>
      <c r="AD7" s="78">
        <v>27</v>
      </c>
      <c r="AE7" s="78">
        <v>28</v>
      </c>
      <c r="AF7" s="78">
        <v>29</v>
      </c>
      <c r="AG7" s="78">
        <v>30</v>
      </c>
      <c r="AH7" s="77">
        <v>31</v>
      </c>
      <c r="AI7" s="77">
        <v>32</v>
      </c>
      <c r="AJ7" s="77">
        <v>33</v>
      </c>
      <c r="AK7" s="77">
        <v>34</v>
      </c>
      <c r="AL7" s="82"/>
      <c r="AM7" s="154">
        <v>35</v>
      </c>
      <c r="AN7" s="154">
        <v>36</v>
      </c>
      <c r="AO7" s="154">
        <v>37</v>
      </c>
      <c r="AP7" s="154">
        <v>38</v>
      </c>
      <c r="AQ7" s="158">
        <v>39</v>
      </c>
      <c r="AR7" s="154">
        <v>40</v>
      </c>
      <c r="AS7" s="154">
        <v>41</v>
      </c>
      <c r="AT7" s="154">
        <v>42</v>
      </c>
      <c r="AU7" s="154">
        <v>43</v>
      </c>
      <c r="AV7" s="82"/>
    </row>
    <row r="8" spans="1:48" s="120" customFormat="1" ht="21">
      <c r="A8" s="213" t="s">
        <v>372</v>
      </c>
      <c r="B8" s="214" t="s">
        <v>388</v>
      </c>
      <c r="C8" s="125">
        <f aca="true" t="shared" si="0" ref="C8:Q8">SUM(C9:C22)</f>
        <v>0</v>
      </c>
      <c r="D8" s="125">
        <f t="shared" si="0"/>
        <v>0</v>
      </c>
      <c r="E8" s="125">
        <f t="shared" si="0"/>
        <v>0</v>
      </c>
      <c r="F8" s="125">
        <f t="shared" si="0"/>
        <v>0</v>
      </c>
      <c r="G8" s="125">
        <f t="shared" si="0"/>
        <v>0</v>
      </c>
      <c r="H8" s="125">
        <f t="shared" si="0"/>
        <v>0</v>
      </c>
      <c r="I8" s="125">
        <f t="shared" si="0"/>
        <v>0</v>
      </c>
      <c r="J8" s="125">
        <f t="shared" si="0"/>
        <v>0</v>
      </c>
      <c r="K8" s="125">
        <f t="shared" si="0"/>
        <v>0</v>
      </c>
      <c r="L8" s="125">
        <f t="shared" si="0"/>
        <v>0</v>
      </c>
      <c r="M8" s="125">
        <f t="shared" si="0"/>
        <v>0</v>
      </c>
      <c r="N8" s="125">
        <f t="shared" si="0"/>
        <v>0</v>
      </c>
      <c r="O8" s="125">
        <f t="shared" si="0"/>
        <v>0</v>
      </c>
      <c r="P8" s="125">
        <f t="shared" si="0"/>
        <v>0</v>
      </c>
      <c r="Q8" s="125">
        <f t="shared" si="0"/>
        <v>0</v>
      </c>
      <c r="R8" s="125" t="s">
        <v>353</v>
      </c>
      <c r="S8" s="126">
        <f aca="true" t="shared" si="1" ref="S8:AK8">SUM(S9:S22)</f>
        <v>0</v>
      </c>
      <c r="T8" s="126">
        <f t="shared" si="1"/>
        <v>0</v>
      </c>
      <c r="U8" s="138">
        <f t="shared" si="1"/>
        <v>0</v>
      </c>
      <c r="V8" s="138">
        <f t="shared" si="1"/>
        <v>0</v>
      </c>
      <c r="W8" s="125">
        <f t="shared" si="1"/>
        <v>0</v>
      </c>
      <c r="X8" s="125">
        <f t="shared" si="1"/>
        <v>0</v>
      </c>
      <c r="Y8" s="125">
        <f t="shared" si="1"/>
        <v>0</v>
      </c>
      <c r="Z8" s="125">
        <f t="shared" si="1"/>
        <v>0</v>
      </c>
      <c r="AA8" s="125">
        <f t="shared" si="1"/>
        <v>0</v>
      </c>
      <c r="AB8" s="125">
        <f t="shared" si="1"/>
        <v>0</v>
      </c>
      <c r="AC8" s="125">
        <f t="shared" si="1"/>
        <v>0</v>
      </c>
      <c r="AD8" s="125">
        <f t="shared" si="1"/>
        <v>0</v>
      </c>
      <c r="AE8" s="125">
        <f t="shared" si="1"/>
        <v>0</v>
      </c>
      <c r="AF8" s="125">
        <f t="shared" si="1"/>
        <v>0</v>
      </c>
      <c r="AG8" s="125">
        <f t="shared" si="1"/>
        <v>0</v>
      </c>
      <c r="AH8" s="125">
        <f t="shared" si="1"/>
        <v>0</v>
      </c>
      <c r="AI8" s="125">
        <f t="shared" si="1"/>
        <v>0</v>
      </c>
      <c r="AJ8" s="125">
        <f t="shared" si="1"/>
        <v>0</v>
      </c>
      <c r="AK8" s="125">
        <f t="shared" si="1"/>
        <v>0</v>
      </c>
      <c r="AL8" s="125" t="s">
        <v>354</v>
      </c>
      <c r="AM8" s="126">
        <f aca="true" t="shared" si="2" ref="AM8:AU8">SUM(AM9:AM22)</f>
        <v>0</v>
      </c>
      <c r="AN8" s="126">
        <f t="shared" si="2"/>
        <v>0</v>
      </c>
      <c r="AO8" s="126">
        <f t="shared" si="2"/>
        <v>0</v>
      </c>
      <c r="AP8" s="126">
        <f t="shared" si="2"/>
        <v>0</v>
      </c>
      <c r="AQ8" s="136">
        <f t="shared" si="2"/>
        <v>0</v>
      </c>
      <c r="AR8" s="126">
        <f t="shared" si="2"/>
        <v>0</v>
      </c>
      <c r="AS8" s="126">
        <f t="shared" si="2"/>
        <v>0</v>
      </c>
      <c r="AT8" s="126">
        <f t="shared" si="2"/>
        <v>0</v>
      </c>
      <c r="AU8" s="126">
        <f t="shared" si="2"/>
        <v>0</v>
      </c>
      <c r="AV8" s="125">
        <f>SUM(C8:AU8)</f>
        <v>0</v>
      </c>
    </row>
    <row r="9" spans="1:48" ht="12.75">
      <c r="A9" s="292" t="s">
        <v>374</v>
      </c>
      <c r="B9" s="293" t="s">
        <v>191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82">
        <f>SUM(C9:Q9)</f>
        <v>0</v>
      </c>
      <c r="S9" s="154"/>
      <c r="T9" s="154"/>
      <c r="U9" s="162"/>
      <c r="V9" s="162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9">
        <f>SUM(W9:AK9)</f>
        <v>0</v>
      </c>
      <c r="AM9" s="155"/>
      <c r="AN9" s="155"/>
      <c r="AO9" s="155"/>
      <c r="AP9" s="155"/>
      <c r="AQ9" s="159"/>
      <c r="AR9" s="155"/>
      <c r="AS9" s="155"/>
      <c r="AT9" s="154"/>
      <c r="AU9" s="154"/>
      <c r="AV9" s="82">
        <f>SUM(R9+S9+T9+AL9+AM9+AN9+AO9+AP9+AQ9+AR9+AS9+AT9+AU9)</f>
        <v>0</v>
      </c>
    </row>
    <row r="10" spans="1:48" ht="12.75">
      <c r="A10" s="292" t="s">
        <v>375</v>
      </c>
      <c r="B10" s="293" t="s">
        <v>192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82">
        <f aca="true" t="shared" si="3" ref="R10:R72">SUM(C10:Q10)</f>
        <v>0</v>
      </c>
      <c r="S10" s="154"/>
      <c r="T10" s="154"/>
      <c r="U10" s="162"/>
      <c r="V10" s="162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9">
        <f aca="true" t="shared" si="4" ref="AL10:AL72">SUM(W10:AK10)</f>
        <v>0</v>
      </c>
      <c r="AM10" s="155"/>
      <c r="AN10" s="155"/>
      <c r="AO10" s="155"/>
      <c r="AP10" s="155"/>
      <c r="AQ10" s="159"/>
      <c r="AR10" s="155"/>
      <c r="AS10" s="155"/>
      <c r="AT10" s="154"/>
      <c r="AU10" s="154"/>
      <c r="AV10" s="82">
        <f aca="true" t="shared" si="5" ref="AV10:AV72">SUM(R10+S10+T10+AL10+AM10+AN10+AO10+AP10+AQ10+AR10+AS10+AT10+AU10)</f>
        <v>0</v>
      </c>
    </row>
    <row r="11" spans="1:48" ht="12.75">
      <c r="A11" s="292" t="s">
        <v>376</v>
      </c>
      <c r="B11" s="293" t="s">
        <v>23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82">
        <f t="shared" si="3"/>
        <v>0</v>
      </c>
      <c r="S11" s="154"/>
      <c r="T11" s="154"/>
      <c r="U11" s="162"/>
      <c r="V11" s="162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9">
        <f t="shared" si="4"/>
        <v>0</v>
      </c>
      <c r="AM11" s="155"/>
      <c r="AN11" s="155"/>
      <c r="AO11" s="155"/>
      <c r="AP11" s="155"/>
      <c r="AQ11" s="159"/>
      <c r="AR11" s="155"/>
      <c r="AS11" s="155"/>
      <c r="AT11" s="154"/>
      <c r="AU11" s="154"/>
      <c r="AV11" s="82">
        <f t="shared" si="5"/>
        <v>0</v>
      </c>
    </row>
    <row r="12" spans="1:48" ht="12.75">
      <c r="A12" s="292" t="s">
        <v>377</v>
      </c>
      <c r="B12" s="293" t="s">
        <v>363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82">
        <f t="shared" si="3"/>
        <v>0</v>
      </c>
      <c r="S12" s="154"/>
      <c r="T12" s="154"/>
      <c r="U12" s="162"/>
      <c r="V12" s="162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9">
        <f t="shared" si="4"/>
        <v>0</v>
      </c>
      <c r="AM12" s="155"/>
      <c r="AN12" s="155"/>
      <c r="AO12" s="155"/>
      <c r="AP12" s="155"/>
      <c r="AQ12" s="159"/>
      <c r="AR12" s="155"/>
      <c r="AS12" s="155"/>
      <c r="AT12" s="155"/>
      <c r="AU12" s="154"/>
      <c r="AV12" s="82">
        <f t="shared" si="5"/>
        <v>0</v>
      </c>
    </row>
    <row r="13" spans="1:48" ht="12.75">
      <c r="A13" s="292" t="s">
        <v>378</v>
      </c>
      <c r="B13" s="293" t="s">
        <v>199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82">
        <f t="shared" si="3"/>
        <v>0</v>
      </c>
      <c r="S13" s="154"/>
      <c r="T13" s="154"/>
      <c r="U13" s="162"/>
      <c r="V13" s="162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9">
        <f t="shared" si="4"/>
        <v>0</v>
      </c>
      <c r="AM13" s="155"/>
      <c r="AN13" s="155"/>
      <c r="AO13" s="155"/>
      <c r="AP13" s="155"/>
      <c r="AQ13" s="159"/>
      <c r="AR13" s="155"/>
      <c r="AS13" s="155"/>
      <c r="AT13" s="154"/>
      <c r="AU13" s="154"/>
      <c r="AV13" s="82">
        <f t="shared" si="5"/>
        <v>0</v>
      </c>
    </row>
    <row r="14" spans="1:48" ht="12.75">
      <c r="A14" s="292" t="s">
        <v>379</v>
      </c>
      <c r="B14" s="293" t="s">
        <v>193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82">
        <f t="shared" si="3"/>
        <v>0</v>
      </c>
      <c r="S14" s="154"/>
      <c r="T14" s="154"/>
      <c r="U14" s="162"/>
      <c r="V14" s="162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7"/>
      <c r="AI14" s="77"/>
      <c r="AJ14" s="77"/>
      <c r="AK14" s="77"/>
      <c r="AL14" s="79">
        <f t="shared" si="4"/>
        <v>0</v>
      </c>
      <c r="AM14" s="154"/>
      <c r="AN14" s="154"/>
      <c r="AO14" s="154"/>
      <c r="AP14" s="154"/>
      <c r="AQ14" s="158"/>
      <c r="AR14" s="154"/>
      <c r="AS14" s="154"/>
      <c r="AT14" s="154"/>
      <c r="AU14" s="154"/>
      <c r="AV14" s="82">
        <f t="shared" si="5"/>
        <v>0</v>
      </c>
    </row>
    <row r="15" spans="1:48" ht="12.75">
      <c r="A15" s="292" t="s">
        <v>380</v>
      </c>
      <c r="B15" s="293" t="s">
        <v>24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82">
        <f t="shared" si="3"/>
        <v>0</v>
      </c>
      <c r="S15" s="154"/>
      <c r="T15" s="154"/>
      <c r="U15" s="162"/>
      <c r="V15" s="162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9">
        <f t="shared" si="4"/>
        <v>0</v>
      </c>
      <c r="AM15" s="155"/>
      <c r="AN15" s="155"/>
      <c r="AO15" s="155"/>
      <c r="AP15" s="155"/>
      <c r="AQ15" s="159"/>
      <c r="AR15" s="155"/>
      <c r="AS15" s="155"/>
      <c r="AT15" s="154"/>
      <c r="AU15" s="154"/>
      <c r="AV15" s="82">
        <f t="shared" si="5"/>
        <v>0</v>
      </c>
    </row>
    <row r="16" spans="1:48" ht="12.75">
      <c r="A16" s="292" t="s">
        <v>381</v>
      </c>
      <c r="B16" s="293" t="s">
        <v>195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82">
        <f t="shared" si="3"/>
        <v>0</v>
      </c>
      <c r="S16" s="154"/>
      <c r="T16" s="154"/>
      <c r="U16" s="162"/>
      <c r="V16" s="162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7"/>
      <c r="AI16" s="77"/>
      <c r="AJ16" s="77"/>
      <c r="AK16" s="77"/>
      <c r="AL16" s="79">
        <f t="shared" si="4"/>
        <v>0</v>
      </c>
      <c r="AM16" s="154"/>
      <c r="AN16" s="154"/>
      <c r="AO16" s="154"/>
      <c r="AP16" s="154"/>
      <c r="AQ16" s="158"/>
      <c r="AR16" s="154"/>
      <c r="AS16" s="154"/>
      <c r="AT16" s="154"/>
      <c r="AU16" s="154"/>
      <c r="AV16" s="82">
        <f t="shared" si="5"/>
        <v>0</v>
      </c>
    </row>
    <row r="17" spans="1:48" ht="12.75">
      <c r="A17" s="292" t="s">
        <v>382</v>
      </c>
      <c r="B17" s="293" t="s">
        <v>237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82">
        <f t="shared" si="3"/>
        <v>0</v>
      </c>
      <c r="S17" s="154"/>
      <c r="T17" s="154"/>
      <c r="U17" s="162"/>
      <c r="V17" s="162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9">
        <f t="shared" si="4"/>
        <v>0</v>
      </c>
      <c r="AM17" s="155"/>
      <c r="AN17" s="155"/>
      <c r="AO17" s="155"/>
      <c r="AP17" s="155"/>
      <c r="AQ17" s="159"/>
      <c r="AR17" s="155"/>
      <c r="AS17" s="155"/>
      <c r="AT17" s="154"/>
      <c r="AU17" s="154"/>
      <c r="AV17" s="82">
        <f t="shared" si="5"/>
        <v>0</v>
      </c>
    </row>
    <row r="18" spans="1:48" ht="16.5" customHeight="1">
      <c r="A18" s="292" t="s">
        <v>383</v>
      </c>
      <c r="B18" s="293" t="s">
        <v>194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82">
        <f t="shared" si="3"/>
        <v>0</v>
      </c>
      <c r="S18" s="154"/>
      <c r="T18" s="154"/>
      <c r="U18" s="162"/>
      <c r="V18" s="162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>
        <f t="shared" si="4"/>
        <v>0</v>
      </c>
      <c r="AM18" s="155"/>
      <c r="AN18" s="155"/>
      <c r="AO18" s="155"/>
      <c r="AP18" s="155"/>
      <c r="AQ18" s="159"/>
      <c r="AR18" s="155"/>
      <c r="AS18" s="155"/>
      <c r="AT18" s="154"/>
      <c r="AU18" s="154"/>
      <c r="AV18" s="82">
        <f t="shared" si="5"/>
        <v>0</v>
      </c>
    </row>
    <row r="19" spans="1:48" ht="12.75">
      <c r="A19" s="292" t="s">
        <v>384</v>
      </c>
      <c r="B19" s="293" t="s">
        <v>196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82">
        <f t="shared" si="3"/>
        <v>0</v>
      </c>
      <c r="S19" s="154"/>
      <c r="T19" s="154"/>
      <c r="U19" s="162"/>
      <c r="V19" s="162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9">
        <f t="shared" si="4"/>
        <v>0</v>
      </c>
      <c r="AM19" s="155"/>
      <c r="AN19" s="155"/>
      <c r="AO19" s="155"/>
      <c r="AP19" s="155"/>
      <c r="AQ19" s="159"/>
      <c r="AR19" s="155"/>
      <c r="AS19" s="155"/>
      <c r="AT19" s="154"/>
      <c r="AU19" s="154"/>
      <c r="AV19" s="82">
        <f t="shared" si="5"/>
        <v>0</v>
      </c>
    </row>
    <row r="20" spans="1:48" ht="12.75">
      <c r="A20" s="292" t="s">
        <v>385</v>
      </c>
      <c r="B20" s="293" t="s">
        <v>197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82">
        <f t="shared" si="3"/>
        <v>0</v>
      </c>
      <c r="S20" s="154"/>
      <c r="T20" s="154"/>
      <c r="U20" s="162"/>
      <c r="V20" s="162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9">
        <f t="shared" si="4"/>
        <v>0</v>
      </c>
      <c r="AM20" s="155"/>
      <c r="AN20" s="155"/>
      <c r="AO20" s="155"/>
      <c r="AP20" s="155"/>
      <c r="AQ20" s="159"/>
      <c r="AR20" s="155"/>
      <c r="AS20" s="155"/>
      <c r="AT20" s="154"/>
      <c r="AU20" s="154"/>
      <c r="AV20" s="82">
        <f t="shared" si="5"/>
        <v>0</v>
      </c>
    </row>
    <row r="21" spans="1:48" ht="12.75">
      <c r="A21" s="292" t="s">
        <v>386</v>
      </c>
      <c r="B21" s="293" t="s">
        <v>198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82">
        <f t="shared" si="3"/>
        <v>0</v>
      </c>
      <c r="S21" s="154"/>
      <c r="T21" s="154"/>
      <c r="U21" s="162"/>
      <c r="V21" s="162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7"/>
      <c r="AI21" s="77"/>
      <c r="AJ21" s="77"/>
      <c r="AK21" s="77"/>
      <c r="AL21" s="79">
        <f t="shared" si="4"/>
        <v>0</v>
      </c>
      <c r="AM21" s="154"/>
      <c r="AN21" s="154"/>
      <c r="AO21" s="154"/>
      <c r="AP21" s="154"/>
      <c r="AQ21" s="158"/>
      <c r="AR21" s="154"/>
      <c r="AS21" s="154"/>
      <c r="AT21" s="154"/>
      <c r="AU21" s="154"/>
      <c r="AV21" s="82">
        <f t="shared" si="5"/>
        <v>0</v>
      </c>
    </row>
    <row r="22" spans="1:48" ht="15">
      <c r="A22" s="292" t="s">
        <v>387</v>
      </c>
      <c r="B22" s="174" t="s">
        <v>238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82">
        <f t="shared" si="3"/>
        <v>0</v>
      </c>
      <c r="S22" s="154"/>
      <c r="T22" s="154"/>
      <c r="U22" s="162"/>
      <c r="V22" s="162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7"/>
      <c r="AI22" s="77"/>
      <c r="AJ22" s="77"/>
      <c r="AK22" s="77"/>
      <c r="AL22" s="79">
        <f t="shared" si="4"/>
        <v>0</v>
      </c>
      <c r="AM22" s="154"/>
      <c r="AN22" s="154"/>
      <c r="AO22" s="154"/>
      <c r="AP22" s="154"/>
      <c r="AQ22" s="158"/>
      <c r="AR22" s="154"/>
      <c r="AS22" s="154"/>
      <c r="AT22" s="154"/>
      <c r="AU22" s="154"/>
      <c r="AV22" s="82">
        <f t="shared" si="5"/>
        <v>0</v>
      </c>
    </row>
    <row r="23" spans="1:50" s="120" customFormat="1" ht="12.75">
      <c r="A23" s="215" t="s">
        <v>391</v>
      </c>
      <c r="B23" s="216" t="s">
        <v>401</v>
      </c>
      <c r="C23" s="125">
        <f aca="true" t="shared" si="6" ref="C23:Q23">SUM(C24:C29)</f>
        <v>7</v>
      </c>
      <c r="D23" s="125">
        <f t="shared" si="6"/>
        <v>7</v>
      </c>
      <c r="E23" s="125">
        <f t="shared" si="6"/>
        <v>7</v>
      </c>
      <c r="F23" s="125">
        <f t="shared" si="6"/>
        <v>7</v>
      </c>
      <c r="G23" s="125">
        <f t="shared" si="6"/>
        <v>7</v>
      </c>
      <c r="H23" s="125">
        <f t="shared" si="6"/>
        <v>7</v>
      </c>
      <c r="I23" s="125">
        <f t="shared" si="6"/>
        <v>7</v>
      </c>
      <c r="J23" s="125">
        <f t="shared" si="6"/>
        <v>7</v>
      </c>
      <c r="K23" s="125">
        <f t="shared" si="6"/>
        <v>7</v>
      </c>
      <c r="L23" s="125">
        <f t="shared" si="6"/>
        <v>7</v>
      </c>
      <c r="M23" s="125">
        <f t="shared" si="6"/>
        <v>6</v>
      </c>
      <c r="N23" s="125">
        <f t="shared" si="6"/>
        <v>6</v>
      </c>
      <c r="O23" s="125">
        <f t="shared" si="6"/>
        <v>6</v>
      </c>
      <c r="P23" s="125">
        <f t="shared" si="6"/>
        <v>8</v>
      </c>
      <c r="Q23" s="125">
        <f t="shared" si="6"/>
        <v>10</v>
      </c>
      <c r="R23" s="82">
        <f t="shared" si="3"/>
        <v>106</v>
      </c>
      <c r="S23" s="126">
        <f aca="true" t="shared" si="7" ref="S23:AK23">SUM(S24:S29)</f>
        <v>0</v>
      </c>
      <c r="T23" s="126">
        <f t="shared" si="7"/>
        <v>0</v>
      </c>
      <c r="U23" s="138">
        <f t="shared" si="7"/>
        <v>0</v>
      </c>
      <c r="V23" s="138">
        <f t="shared" si="7"/>
        <v>0</v>
      </c>
      <c r="W23" s="125">
        <f t="shared" si="7"/>
        <v>4</v>
      </c>
      <c r="X23" s="125">
        <f t="shared" si="7"/>
        <v>4</v>
      </c>
      <c r="Y23" s="125">
        <f t="shared" si="7"/>
        <v>4</v>
      </c>
      <c r="Z23" s="125">
        <f t="shared" si="7"/>
        <v>4</v>
      </c>
      <c r="AA23" s="125">
        <f t="shared" si="7"/>
        <v>4</v>
      </c>
      <c r="AB23" s="125">
        <f t="shared" si="7"/>
        <v>4</v>
      </c>
      <c r="AC23" s="125">
        <f t="shared" si="7"/>
        <v>4</v>
      </c>
      <c r="AD23" s="125">
        <f t="shared" si="7"/>
        <v>4</v>
      </c>
      <c r="AE23" s="125">
        <f t="shared" si="7"/>
        <v>4</v>
      </c>
      <c r="AF23" s="125">
        <f t="shared" si="7"/>
        <v>4</v>
      </c>
      <c r="AG23" s="125">
        <f t="shared" si="7"/>
        <v>4</v>
      </c>
      <c r="AH23" s="125">
        <f t="shared" si="7"/>
        <v>6</v>
      </c>
      <c r="AI23" s="125">
        <f t="shared" si="7"/>
        <v>6</v>
      </c>
      <c r="AJ23" s="125">
        <f t="shared" si="7"/>
        <v>6</v>
      </c>
      <c r="AK23" s="125">
        <f t="shared" si="7"/>
        <v>6</v>
      </c>
      <c r="AL23" s="79">
        <f t="shared" si="4"/>
        <v>68</v>
      </c>
      <c r="AM23" s="126">
        <f aca="true" t="shared" si="8" ref="AM23:AU23">SUM(AM24:AM29)</f>
        <v>0</v>
      </c>
      <c r="AN23" s="126">
        <f t="shared" si="8"/>
        <v>0</v>
      </c>
      <c r="AO23" s="126">
        <f t="shared" si="8"/>
        <v>0</v>
      </c>
      <c r="AP23" s="126">
        <f t="shared" si="8"/>
        <v>0</v>
      </c>
      <c r="AQ23" s="136">
        <f t="shared" si="8"/>
        <v>0</v>
      </c>
      <c r="AR23" s="126">
        <f t="shared" si="8"/>
        <v>0</v>
      </c>
      <c r="AS23" s="126">
        <f t="shared" si="8"/>
        <v>0</v>
      </c>
      <c r="AT23" s="126">
        <f t="shared" si="8"/>
        <v>0</v>
      </c>
      <c r="AU23" s="126">
        <f t="shared" si="8"/>
        <v>0</v>
      </c>
      <c r="AV23" s="82">
        <f t="shared" si="5"/>
        <v>174</v>
      </c>
      <c r="AX23" s="120" t="s">
        <v>27</v>
      </c>
    </row>
    <row r="24" spans="1:48" ht="12.75">
      <c r="A24" s="107" t="s">
        <v>392</v>
      </c>
      <c r="B24" s="96" t="s">
        <v>28</v>
      </c>
      <c r="C24" s="77"/>
      <c r="D24" s="77"/>
      <c r="E24" s="77"/>
      <c r="F24" s="77"/>
      <c r="G24" s="77"/>
      <c r="H24" s="77"/>
      <c r="I24" s="77"/>
      <c r="J24" s="78"/>
      <c r="K24" s="78"/>
      <c r="L24" s="78"/>
      <c r="M24" s="78"/>
      <c r="N24" s="77"/>
      <c r="O24" s="78"/>
      <c r="P24" s="78"/>
      <c r="Q24" s="78"/>
      <c r="R24" s="82">
        <f t="shared" si="3"/>
        <v>0</v>
      </c>
      <c r="S24" s="155"/>
      <c r="T24" s="155"/>
      <c r="U24" s="162"/>
      <c r="V24" s="162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7"/>
      <c r="AI24" s="77"/>
      <c r="AJ24" s="77"/>
      <c r="AK24" s="77"/>
      <c r="AL24" s="79">
        <f t="shared" si="4"/>
        <v>0</v>
      </c>
      <c r="AM24" s="154"/>
      <c r="AN24" s="154"/>
      <c r="AO24" s="154"/>
      <c r="AP24" s="154"/>
      <c r="AQ24" s="158"/>
      <c r="AR24" s="154"/>
      <c r="AS24" s="154"/>
      <c r="AT24" s="154"/>
      <c r="AU24" s="154"/>
      <c r="AV24" s="82">
        <f t="shared" si="5"/>
        <v>0</v>
      </c>
    </row>
    <row r="25" spans="1:48" ht="12.75">
      <c r="A25" s="107" t="s">
        <v>393</v>
      </c>
      <c r="B25" s="96" t="s">
        <v>397</v>
      </c>
      <c r="C25" s="77"/>
      <c r="D25" s="77"/>
      <c r="E25" s="77"/>
      <c r="F25" s="77"/>
      <c r="G25" s="77"/>
      <c r="H25" s="77"/>
      <c r="I25" s="77"/>
      <c r="J25" s="78"/>
      <c r="K25" s="78"/>
      <c r="L25" s="78"/>
      <c r="M25" s="78"/>
      <c r="N25" s="77"/>
      <c r="O25" s="78"/>
      <c r="P25" s="78"/>
      <c r="Q25" s="78"/>
      <c r="R25" s="82">
        <f t="shared" si="3"/>
        <v>0</v>
      </c>
      <c r="S25" s="166"/>
      <c r="T25" s="166"/>
      <c r="U25" s="139"/>
      <c r="V25" s="139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7"/>
      <c r="AI25" s="77"/>
      <c r="AJ25" s="77"/>
      <c r="AK25" s="77"/>
      <c r="AL25" s="79">
        <f t="shared" si="4"/>
        <v>0</v>
      </c>
      <c r="AM25" s="126"/>
      <c r="AN25" s="126"/>
      <c r="AO25" s="126"/>
      <c r="AP25" s="126"/>
      <c r="AQ25" s="136"/>
      <c r="AR25" s="126"/>
      <c r="AS25" s="126"/>
      <c r="AT25" s="126"/>
      <c r="AU25" s="126"/>
      <c r="AV25" s="82">
        <f t="shared" si="5"/>
        <v>0</v>
      </c>
    </row>
    <row r="26" spans="1:48" ht="25.5">
      <c r="A26" s="107" t="s">
        <v>394</v>
      </c>
      <c r="B26" s="97" t="s">
        <v>163</v>
      </c>
      <c r="C26" s="77">
        <v>2</v>
      </c>
      <c r="D26" s="77">
        <v>2</v>
      </c>
      <c r="E26" s="77">
        <v>2</v>
      </c>
      <c r="F26" s="77">
        <v>2</v>
      </c>
      <c r="G26" s="77">
        <v>2</v>
      </c>
      <c r="H26" s="77">
        <v>2</v>
      </c>
      <c r="I26" s="77">
        <v>2</v>
      </c>
      <c r="J26" s="77">
        <v>2</v>
      </c>
      <c r="K26" s="77">
        <v>2</v>
      </c>
      <c r="L26" s="77">
        <v>2</v>
      </c>
      <c r="M26" s="77">
        <v>2</v>
      </c>
      <c r="N26" s="77">
        <v>2</v>
      </c>
      <c r="O26" s="77">
        <v>2</v>
      </c>
      <c r="P26" s="77">
        <v>2</v>
      </c>
      <c r="Q26" s="77">
        <v>4</v>
      </c>
      <c r="R26" s="82">
        <f t="shared" si="3"/>
        <v>32</v>
      </c>
      <c r="S26" s="166"/>
      <c r="T26" s="166"/>
      <c r="U26" s="139"/>
      <c r="V26" s="139"/>
      <c r="W26" s="78">
        <v>2</v>
      </c>
      <c r="X26" s="78">
        <v>2</v>
      </c>
      <c r="Y26" s="78">
        <v>2</v>
      </c>
      <c r="Z26" s="78">
        <v>2</v>
      </c>
      <c r="AA26" s="78">
        <v>2</v>
      </c>
      <c r="AB26" s="78">
        <v>2</v>
      </c>
      <c r="AC26" s="78">
        <v>2</v>
      </c>
      <c r="AD26" s="78">
        <v>2</v>
      </c>
      <c r="AE26" s="78">
        <v>2</v>
      </c>
      <c r="AF26" s="78">
        <v>2</v>
      </c>
      <c r="AG26" s="78">
        <v>2</v>
      </c>
      <c r="AH26" s="78">
        <v>2</v>
      </c>
      <c r="AI26" s="78">
        <v>2</v>
      </c>
      <c r="AJ26" s="78">
        <v>4</v>
      </c>
      <c r="AK26" s="78">
        <v>4</v>
      </c>
      <c r="AL26" s="79">
        <f t="shared" si="4"/>
        <v>34</v>
      </c>
      <c r="AM26" s="126"/>
      <c r="AN26" s="126"/>
      <c r="AO26" s="126"/>
      <c r="AP26" s="126"/>
      <c r="AQ26" s="136"/>
      <c r="AR26" s="126"/>
      <c r="AS26" s="126"/>
      <c r="AT26" s="126"/>
      <c r="AU26" s="126"/>
      <c r="AV26" s="82">
        <f t="shared" si="5"/>
        <v>66</v>
      </c>
    </row>
    <row r="27" spans="1:48" ht="25.5">
      <c r="A27" s="107" t="s">
        <v>395</v>
      </c>
      <c r="B27" s="95" t="s">
        <v>243</v>
      </c>
      <c r="C27" s="77">
        <v>2</v>
      </c>
      <c r="D27" s="77">
        <v>2</v>
      </c>
      <c r="E27" s="77">
        <v>2</v>
      </c>
      <c r="F27" s="77">
        <v>2</v>
      </c>
      <c r="G27" s="77">
        <v>2</v>
      </c>
      <c r="H27" s="77">
        <v>2</v>
      </c>
      <c r="I27" s="77">
        <v>2</v>
      </c>
      <c r="J27" s="77">
        <v>2</v>
      </c>
      <c r="K27" s="77">
        <v>2</v>
      </c>
      <c r="L27" s="77">
        <v>2</v>
      </c>
      <c r="M27" s="77">
        <v>2</v>
      </c>
      <c r="N27" s="77">
        <v>2</v>
      </c>
      <c r="O27" s="77">
        <v>2</v>
      </c>
      <c r="P27" s="77">
        <v>4</v>
      </c>
      <c r="Q27" s="77">
        <v>4</v>
      </c>
      <c r="R27" s="82">
        <f t="shared" si="3"/>
        <v>34</v>
      </c>
      <c r="S27" s="166"/>
      <c r="T27" s="166"/>
      <c r="U27" s="139"/>
      <c r="V27" s="139"/>
      <c r="W27" s="78">
        <v>2</v>
      </c>
      <c r="X27" s="78">
        <v>2</v>
      </c>
      <c r="Y27" s="78">
        <v>2</v>
      </c>
      <c r="Z27" s="78">
        <v>2</v>
      </c>
      <c r="AA27" s="78">
        <v>2</v>
      </c>
      <c r="AB27" s="78">
        <v>2</v>
      </c>
      <c r="AC27" s="78">
        <v>2</v>
      </c>
      <c r="AD27" s="78">
        <v>2</v>
      </c>
      <c r="AE27" s="78">
        <v>2</v>
      </c>
      <c r="AF27" s="78">
        <v>2</v>
      </c>
      <c r="AG27" s="78">
        <v>2</v>
      </c>
      <c r="AH27" s="78">
        <v>4</v>
      </c>
      <c r="AI27" s="78">
        <v>4</v>
      </c>
      <c r="AJ27" s="78">
        <v>2</v>
      </c>
      <c r="AK27" s="78">
        <v>2</v>
      </c>
      <c r="AL27" s="79">
        <f t="shared" si="4"/>
        <v>34</v>
      </c>
      <c r="AM27" s="126"/>
      <c r="AN27" s="126"/>
      <c r="AO27" s="126"/>
      <c r="AP27" s="126"/>
      <c r="AQ27" s="136"/>
      <c r="AR27" s="126"/>
      <c r="AS27" s="126"/>
      <c r="AT27" s="126"/>
      <c r="AU27" s="126"/>
      <c r="AV27" s="82">
        <f t="shared" si="5"/>
        <v>68</v>
      </c>
    </row>
    <row r="28" spans="1:48" ht="12.75">
      <c r="A28" s="107" t="s">
        <v>396</v>
      </c>
      <c r="B28" s="127" t="s">
        <v>399</v>
      </c>
      <c r="C28" s="78">
        <v>3</v>
      </c>
      <c r="D28" s="78">
        <v>3</v>
      </c>
      <c r="E28" s="78">
        <v>3</v>
      </c>
      <c r="F28" s="78">
        <v>3</v>
      </c>
      <c r="G28" s="78">
        <v>3</v>
      </c>
      <c r="H28" s="78">
        <v>3</v>
      </c>
      <c r="I28" s="78">
        <v>3</v>
      </c>
      <c r="J28" s="78">
        <v>3</v>
      </c>
      <c r="K28" s="78">
        <v>3</v>
      </c>
      <c r="L28" s="78">
        <v>3</v>
      </c>
      <c r="M28" s="78">
        <v>2</v>
      </c>
      <c r="N28" s="78">
        <v>2</v>
      </c>
      <c r="O28" s="78">
        <v>2</v>
      </c>
      <c r="P28" s="78">
        <v>2</v>
      </c>
      <c r="Q28" s="78">
        <v>2</v>
      </c>
      <c r="R28" s="82">
        <f t="shared" si="3"/>
        <v>40</v>
      </c>
      <c r="S28" s="166"/>
      <c r="T28" s="166"/>
      <c r="U28" s="139"/>
      <c r="V28" s="139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79">
        <f t="shared" si="4"/>
        <v>0</v>
      </c>
      <c r="AM28" s="126"/>
      <c r="AN28" s="126"/>
      <c r="AO28" s="126"/>
      <c r="AP28" s="126"/>
      <c r="AQ28" s="136"/>
      <c r="AR28" s="126"/>
      <c r="AS28" s="126"/>
      <c r="AT28" s="126"/>
      <c r="AU28" s="126"/>
      <c r="AV28" s="82">
        <f t="shared" si="5"/>
        <v>40</v>
      </c>
    </row>
    <row r="29" spans="1:48" ht="12.75">
      <c r="A29" s="107" t="s">
        <v>398</v>
      </c>
      <c r="B29" s="97" t="s">
        <v>62</v>
      </c>
      <c r="C29" s="77"/>
      <c r="D29" s="77"/>
      <c r="E29" s="77"/>
      <c r="F29" s="77"/>
      <c r="G29" s="77"/>
      <c r="H29" s="77"/>
      <c r="I29" s="77"/>
      <c r="J29" s="78"/>
      <c r="K29" s="78"/>
      <c r="L29" s="78"/>
      <c r="M29" s="78"/>
      <c r="N29" s="77"/>
      <c r="O29" s="78"/>
      <c r="P29" s="78"/>
      <c r="Q29" s="78"/>
      <c r="R29" s="82">
        <f t="shared" si="3"/>
        <v>0</v>
      </c>
      <c r="S29" s="155"/>
      <c r="T29" s="155"/>
      <c r="U29" s="162"/>
      <c r="V29" s="162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7"/>
      <c r="AI29" s="77"/>
      <c r="AJ29" s="77"/>
      <c r="AK29" s="77"/>
      <c r="AL29" s="79">
        <f t="shared" si="4"/>
        <v>0</v>
      </c>
      <c r="AM29" s="154"/>
      <c r="AN29" s="154"/>
      <c r="AO29" s="154"/>
      <c r="AP29" s="154"/>
      <c r="AQ29" s="158"/>
      <c r="AR29" s="154"/>
      <c r="AS29" s="154"/>
      <c r="AT29" s="154"/>
      <c r="AU29" s="154"/>
      <c r="AV29" s="82">
        <f t="shared" si="5"/>
        <v>0</v>
      </c>
    </row>
    <row r="30" spans="1:48" s="120" customFormat="1" ht="25.5">
      <c r="A30" s="215" t="s">
        <v>29</v>
      </c>
      <c r="B30" s="216" t="s">
        <v>267</v>
      </c>
      <c r="C30" s="122">
        <f>SUM(C31:C33)</f>
        <v>0</v>
      </c>
      <c r="D30" s="122">
        <f aca="true" t="shared" si="9" ref="D30:AU30">SUM(D31:D33)</f>
        <v>0</v>
      </c>
      <c r="E30" s="122">
        <f t="shared" si="9"/>
        <v>0</v>
      </c>
      <c r="F30" s="122">
        <f t="shared" si="9"/>
        <v>0</v>
      </c>
      <c r="G30" s="122">
        <f t="shared" si="9"/>
        <v>0</v>
      </c>
      <c r="H30" s="122">
        <f t="shared" si="9"/>
        <v>0</v>
      </c>
      <c r="I30" s="122">
        <f t="shared" si="9"/>
        <v>0</v>
      </c>
      <c r="J30" s="122">
        <f t="shared" si="9"/>
        <v>0</v>
      </c>
      <c r="K30" s="122">
        <f t="shared" si="9"/>
        <v>0</v>
      </c>
      <c r="L30" s="122">
        <f t="shared" si="9"/>
        <v>0</v>
      </c>
      <c r="M30" s="122">
        <f t="shared" si="9"/>
        <v>0</v>
      </c>
      <c r="N30" s="122">
        <f t="shared" si="9"/>
        <v>0</v>
      </c>
      <c r="O30" s="122">
        <f t="shared" si="9"/>
        <v>0</v>
      </c>
      <c r="P30" s="122">
        <f t="shared" si="9"/>
        <v>0</v>
      </c>
      <c r="Q30" s="122">
        <f t="shared" si="9"/>
        <v>0</v>
      </c>
      <c r="R30" s="82">
        <f t="shared" si="3"/>
        <v>0</v>
      </c>
      <c r="S30" s="126">
        <f t="shared" si="9"/>
        <v>0</v>
      </c>
      <c r="T30" s="126">
        <f t="shared" si="9"/>
        <v>0</v>
      </c>
      <c r="U30" s="138">
        <f t="shared" si="9"/>
        <v>0</v>
      </c>
      <c r="V30" s="138">
        <f t="shared" si="9"/>
        <v>0</v>
      </c>
      <c r="W30" s="122">
        <f t="shared" si="9"/>
        <v>0</v>
      </c>
      <c r="X30" s="122">
        <f t="shared" si="9"/>
        <v>0</v>
      </c>
      <c r="Y30" s="122">
        <f t="shared" si="9"/>
        <v>0</v>
      </c>
      <c r="Z30" s="122">
        <f t="shared" si="9"/>
        <v>0</v>
      </c>
      <c r="AA30" s="122">
        <f t="shared" si="9"/>
        <v>0</v>
      </c>
      <c r="AB30" s="122">
        <f t="shared" si="9"/>
        <v>0</v>
      </c>
      <c r="AC30" s="122">
        <f t="shared" si="9"/>
        <v>0</v>
      </c>
      <c r="AD30" s="122">
        <f t="shared" si="9"/>
        <v>0</v>
      </c>
      <c r="AE30" s="122">
        <f t="shared" si="9"/>
        <v>0</v>
      </c>
      <c r="AF30" s="122">
        <f t="shared" si="9"/>
        <v>0</v>
      </c>
      <c r="AG30" s="122">
        <f t="shared" si="9"/>
        <v>0</v>
      </c>
      <c r="AH30" s="122">
        <f t="shared" si="9"/>
        <v>0</v>
      </c>
      <c r="AI30" s="122">
        <f t="shared" si="9"/>
        <v>0</v>
      </c>
      <c r="AJ30" s="122">
        <f t="shared" si="9"/>
        <v>0</v>
      </c>
      <c r="AK30" s="122">
        <f t="shared" si="9"/>
        <v>0</v>
      </c>
      <c r="AL30" s="79">
        <f t="shared" si="4"/>
        <v>0</v>
      </c>
      <c r="AM30" s="126">
        <f t="shared" si="9"/>
        <v>0</v>
      </c>
      <c r="AN30" s="126">
        <f t="shared" si="9"/>
        <v>0</v>
      </c>
      <c r="AO30" s="126">
        <f t="shared" si="9"/>
        <v>0</v>
      </c>
      <c r="AP30" s="126">
        <f t="shared" si="9"/>
        <v>0</v>
      </c>
      <c r="AQ30" s="136">
        <f t="shared" si="9"/>
        <v>0</v>
      </c>
      <c r="AR30" s="126">
        <f t="shared" si="9"/>
        <v>0</v>
      </c>
      <c r="AS30" s="126">
        <f t="shared" si="9"/>
        <v>0</v>
      </c>
      <c r="AT30" s="126">
        <f t="shared" si="9"/>
        <v>0</v>
      </c>
      <c r="AU30" s="126">
        <f t="shared" si="9"/>
        <v>0</v>
      </c>
      <c r="AV30" s="82">
        <f t="shared" si="5"/>
        <v>0</v>
      </c>
    </row>
    <row r="31" spans="1:48" ht="12.75">
      <c r="A31" s="99" t="s">
        <v>268</v>
      </c>
      <c r="B31" s="98" t="s">
        <v>390</v>
      </c>
      <c r="C31" s="77"/>
      <c r="D31" s="77"/>
      <c r="E31" s="77"/>
      <c r="F31" s="77"/>
      <c r="G31" s="77"/>
      <c r="H31" s="77"/>
      <c r="I31" s="77"/>
      <c r="J31" s="78"/>
      <c r="K31" s="78"/>
      <c r="L31" s="78"/>
      <c r="M31" s="78"/>
      <c r="N31" s="77"/>
      <c r="O31" s="78"/>
      <c r="P31" s="78"/>
      <c r="Q31" s="78"/>
      <c r="R31" s="82">
        <f t="shared" si="3"/>
        <v>0</v>
      </c>
      <c r="S31" s="155"/>
      <c r="T31" s="155"/>
      <c r="U31" s="162"/>
      <c r="V31" s="162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7"/>
      <c r="AI31" s="77"/>
      <c r="AJ31" s="77"/>
      <c r="AK31" s="77"/>
      <c r="AL31" s="79">
        <f t="shared" si="4"/>
        <v>0</v>
      </c>
      <c r="AM31" s="154"/>
      <c r="AN31" s="154"/>
      <c r="AO31" s="154"/>
      <c r="AP31" s="154"/>
      <c r="AQ31" s="158"/>
      <c r="AR31" s="154"/>
      <c r="AS31" s="154"/>
      <c r="AT31" s="154"/>
      <c r="AU31" s="154"/>
      <c r="AV31" s="82">
        <f t="shared" si="5"/>
        <v>0</v>
      </c>
    </row>
    <row r="32" spans="1:48" ht="25.5">
      <c r="A32" s="99" t="s">
        <v>269</v>
      </c>
      <c r="B32" s="98" t="s">
        <v>63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82">
        <f t="shared" si="3"/>
        <v>0</v>
      </c>
      <c r="S32" s="155"/>
      <c r="T32" s="155"/>
      <c r="U32" s="162"/>
      <c r="V32" s="162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7"/>
      <c r="AI32" s="77"/>
      <c r="AJ32" s="77"/>
      <c r="AK32" s="77"/>
      <c r="AL32" s="79">
        <f t="shared" si="4"/>
        <v>0</v>
      </c>
      <c r="AM32" s="154"/>
      <c r="AN32" s="154"/>
      <c r="AO32" s="154"/>
      <c r="AP32" s="154"/>
      <c r="AQ32" s="158"/>
      <c r="AR32" s="154"/>
      <c r="AS32" s="154"/>
      <c r="AT32" s="154"/>
      <c r="AU32" s="154"/>
      <c r="AV32" s="82">
        <f t="shared" si="5"/>
        <v>0</v>
      </c>
    </row>
    <row r="33" spans="1:48" ht="58.5" customHeight="1">
      <c r="A33" s="99" t="s">
        <v>270</v>
      </c>
      <c r="B33" s="98" t="s">
        <v>362</v>
      </c>
      <c r="C33" s="77"/>
      <c r="D33" s="77"/>
      <c r="E33" s="77"/>
      <c r="F33" s="77"/>
      <c r="G33" s="77"/>
      <c r="H33" s="77"/>
      <c r="I33" s="77"/>
      <c r="J33" s="78"/>
      <c r="K33" s="78"/>
      <c r="L33" s="78"/>
      <c r="M33" s="78"/>
      <c r="N33" s="77"/>
      <c r="O33" s="78"/>
      <c r="P33" s="78"/>
      <c r="Q33" s="78"/>
      <c r="R33" s="82">
        <f t="shared" si="3"/>
        <v>0</v>
      </c>
      <c r="S33" s="155"/>
      <c r="T33" s="155"/>
      <c r="U33" s="162"/>
      <c r="V33" s="162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7"/>
      <c r="AI33" s="77"/>
      <c r="AJ33" s="77"/>
      <c r="AK33" s="77"/>
      <c r="AL33" s="79">
        <f t="shared" si="4"/>
        <v>0</v>
      </c>
      <c r="AM33" s="154"/>
      <c r="AN33" s="154"/>
      <c r="AO33" s="154"/>
      <c r="AP33" s="154"/>
      <c r="AQ33" s="158"/>
      <c r="AR33" s="154"/>
      <c r="AS33" s="154"/>
      <c r="AT33" s="154"/>
      <c r="AU33" s="154"/>
      <c r="AV33" s="82">
        <f t="shared" si="5"/>
        <v>0</v>
      </c>
    </row>
    <row r="34" spans="1:48" ht="12.75">
      <c r="A34" s="129" t="s">
        <v>35</v>
      </c>
      <c r="B34" s="130" t="s">
        <v>271</v>
      </c>
      <c r="C34" s="131">
        <f>SUM(C35:C53)</f>
        <v>17</v>
      </c>
      <c r="D34" s="131">
        <f aca="true" t="shared" si="10" ref="D34:AU34">SUM(D35:D53)</f>
        <v>17</v>
      </c>
      <c r="E34" s="131">
        <f t="shared" si="10"/>
        <v>17</v>
      </c>
      <c r="F34" s="131">
        <f t="shared" si="10"/>
        <v>17</v>
      </c>
      <c r="G34" s="131">
        <f t="shared" si="10"/>
        <v>17</v>
      </c>
      <c r="H34" s="131">
        <f t="shared" si="10"/>
        <v>17</v>
      </c>
      <c r="I34" s="131">
        <f t="shared" si="10"/>
        <v>17</v>
      </c>
      <c r="J34" s="131">
        <f t="shared" si="10"/>
        <v>17</v>
      </c>
      <c r="K34" s="131">
        <f t="shared" si="10"/>
        <v>16</v>
      </c>
      <c r="L34" s="131">
        <f t="shared" si="10"/>
        <v>16</v>
      </c>
      <c r="M34" s="131">
        <f t="shared" si="10"/>
        <v>16</v>
      </c>
      <c r="N34" s="131">
        <f t="shared" si="10"/>
        <v>16</v>
      </c>
      <c r="O34" s="131">
        <f t="shared" si="10"/>
        <v>16</v>
      </c>
      <c r="P34" s="131">
        <f t="shared" si="10"/>
        <v>16</v>
      </c>
      <c r="Q34" s="131">
        <f t="shared" si="10"/>
        <v>12</v>
      </c>
      <c r="R34" s="82">
        <f t="shared" si="3"/>
        <v>244</v>
      </c>
      <c r="S34" s="154">
        <f t="shared" si="10"/>
        <v>0</v>
      </c>
      <c r="T34" s="154">
        <f t="shared" si="10"/>
        <v>0</v>
      </c>
      <c r="U34" s="163">
        <f t="shared" si="10"/>
        <v>0</v>
      </c>
      <c r="V34" s="163">
        <f t="shared" si="10"/>
        <v>0</v>
      </c>
      <c r="W34" s="131">
        <f t="shared" si="10"/>
        <v>4</v>
      </c>
      <c r="X34" s="131">
        <f t="shared" si="10"/>
        <v>4</v>
      </c>
      <c r="Y34" s="131">
        <f t="shared" si="10"/>
        <v>4</v>
      </c>
      <c r="Z34" s="131">
        <f t="shared" si="10"/>
        <v>6</v>
      </c>
      <c r="AA34" s="131">
        <f t="shared" si="10"/>
        <v>4</v>
      </c>
      <c r="AB34" s="131">
        <f t="shared" si="10"/>
        <v>4</v>
      </c>
      <c r="AC34" s="131">
        <f t="shared" si="10"/>
        <v>4</v>
      </c>
      <c r="AD34" s="131">
        <f t="shared" si="10"/>
        <v>4</v>
      </c>
      <c r="AE34" s="131">
        <f t="shared" si="10"/>
        <v>4</v>
      </c>
      <c r="AF34" s="131">
        <f t="shared" si="10"/>
        <v>4</v>
      </c>
      <c r="AG34" s="131">
        <f t="shared" si="10"/>
        <v>4</v>
      </c>
      <c r="AH34" s="131">
        <f t="shared" si="10"/>
        <v>4</v>
      </c>
      <c r="AI34" s="131">
        <f t="shared" si="10"/>
        <v>4</v>
      </c>
      <c r="AJ34" s="131">
        <f t="shared" si="10"/>
        <v>4</v>
      </c>
      <c r="AK34" s="131">
        <f t="shared" si="10"/>
        <v>6</v>
      </c>
      <c r="AL34" s="79">
        <f t="shared" si="4"/>
        <v>64</v>
      </c>
      <c r="AM34" s="154">
        <f t="shared" si="10"/>
        <v>0</v>
      </c>
      <c r="AN34" s="154">
        <f t="shared" si="10"/>
        <v>0</v>
      </c>
      <c r="AO34" s="154">
        <f t="shared" si="10"/>
        <v>0</v>
      </c>
      <c r="AP34" s="154">
        <f t="shared" si="10"/>
        <v>0</v>
      </c>
      <c r="AQ34" s="158">
        <f t="shared" si="10"/>
        <v>12</v>
      </c>
      <c r="AR34" s="154">
        <f t="shared" si="10"/>
        <v>0</v>
      </c>
      <c r="AS34" s="154">
        <f t="shared" si="10"/>
        <v>0</v>
      </c>
      <c r="AT34" s="154">
        <f t="shared" si="10"/>
        <v>0</v>
      </c>
      <c r="AU34" s="154">
        <f t="shared" si="10"/>
        <v>0</v>
      </c>
      <c r="AV34" s="82">
        <f t="shared" si="5"/>
        <v>320</v>
      </c>
    </row>
    <row r="35" spans="1:48" ht="12.75">
      <c r="A35" s="99" t="s">
        <v>272</v>
      </c>
      <c r="B35" s="99" t="s">
        <v>64</v>
      </c>
      <c r="C35" s="77"/>
      <c r="D35" s="77"/>
      <c r="E35" s="77"/>
      <c r="F35" s="77"/>
      <c r="G35" s="77"/>
      <c r="H35" s="77"/>
      <c r="I35" s="77"/>
      <c r="J35" s="78"/>
      <c r="K35" s="78"/>
      <c r="L35" s="78"/>
      <c r="M35" s="78"/>
      <c r="N35" s="77"/>
      <c r="O35" s="78"/>
      <c r="P35" s="78"/>
      <c r="Q35" s="78"/>
      <c r="R35" s="82">
        <f t="shared" si="3"/>
        <v>0</v>
      </c>
      <c r="S35" s="155"/>
      <c r="T35" s="155"/>
      <c r="U35" s="139"/>
      <c r="V35" s="162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7"/>
      <c r="AI35" s="77"/>
      <c r="AJ35" s="77"/>
      <c r="AK35" s="77"/>
      <c r="AL35" s="79">
        <f t="shared" si="4"/>
        <v>0</v>
      </c>
      <c r="AM35" s="154"/>
      <c r="AN35" s="154"/>
      <c r="AO35" s="154"/>
      <c r="AP35" s="154"/>
      <c r="AQ35" s="158"/>
      <c r="AR35" s="154"/>
      <c r="AS35" s="154"/>
      <c r="AT35" s="154"/>
      <c r="AU35" s="154"/>
      <c r="AV35" s="82">
        <f t="shared" si="5"/>
        <v>0</v>
      </c>
    </row>
    <row r="36" spans="1:48" ht="12.75">
      <c r="A36" s="99" t="s">
        <v>273</v>
      </c>
      <c r="B36" s="99" t="s">
        <v>254</v>
      </c>
      <c r="C36" s="77"/>
      <c r="D36" s="77"/>
      <c r="E36" s="77"/>
      <c r="F36" s="77"/>
      <c r="G36" s="77"/>
      <c r="H36" s="77"/>
      <c r="I36" s="77"/>
      <c r="J36" s="78"/>
      <c r="K36" s="78"/>
      <c r="L36" s="78"/>
      <c r="M36" s="78"/>
      <c r="N36" s="77"/>
      <c r="O36" s="78"/>
      <c r="P36" s="78"/>
      <c r="Q36" s="78"/>
      <c r="R36" s="82">
        <f t="shared" si="3"/>
        <v>0</v>
      </c>
      <c r="S36" s="155"/>
      <c r="T36" s="155"/>
      <c r="U36" s="139"/>
      <c r="V36" s="162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7"/>
      <c r="AI36" s="77"/>
      <c r="AJ36" s="77"/>
      <c r="AK36" s="77"/>
      <c r="AL36" s="79">
        <f t="shared" si="4"/>
        <v>0</v>
      </c>
      <c r="AM36" s="154"/>
      <c r="AN36" s="154"/>
      <c r="AO36" s="154"/>
      <c r="AP36" s="154"/>
      <c r="AQ36" s="158"/>
      <c r="AR36" s="154"/>
      <c r="AS36" s="154"/>
      <c r="AT36" s="154"/>
      <c r="AU36" s="154"/>
      <c r="AV36" s="82">
        <f t="shared" si="5"/>
        <v>0</v>
      </c>
    </row>
    <row r="37" spans="1:48" ht="25.5">
      <c r="A37" s="99" t="s">
        <v>274</v>
      </c>
      <c r="B37" s="99" t="s">
        <v>275</v>
      </c>
      <c r="C37" s="77"/>
      <c r="D37" s="77"/>
      <c r="E37" s="77"/>
      <c r="F37" s="77"/>
      <c r="G37" s="77"/>
      <c r="H37" s="77"/>
      <c r="I37" s="77"/>
      <c r="J37" s="78"/>
      <c r="K37" s="78"/>
      <c r="L37" s="78"/>
      <c r="M37" s="78"/>
      <c r="N37" s="77"/>
      <c r="O37" s="78"/>
      <c r="P37" s="78"/>
      <c r="Q37" s="78"/>
      <c r="R37" s="82">
        <f t="shared" si="3"/>
        <v>0</v>
      </c>
      <c r="S37" s="155"/>
      <c r="T37" s="155"/>
      <c r="U37" s="139"/>
      <c r="V37" s="162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7"/>
      <c r="AI37" s="77"/>
      <c r="AJ37" s="77"/>
      <c r="AK37" s="77"/>
      <c r="AL37" s="79">
        <f t="shared" si="4"/>
        <v>0</v>
      </c>
      <c r="AM37" s="154"/>
      <c r="AN37" s="154"/>
      <c r="AO37" s="154"/>
      <c r="AP37" s="154"/>
      <c r="AQ37" s="158"/>
      <c r="AR37" s="154"/>
      <c r="AS37" s="154"/>
      <c r="AT37" s="154"/>
      <c r="AU37" s="154"/>
      <c r="AV37" s="82">
        <f t="shared" si="5"/>
        <v>0</v>
      </c>
    </row>
    <row r="38" spans="1:48" ht="12.75">
      <c r="A38" s="99" t="s">
        <v>276</v>
      </c>
      <c r="B38" s="99" t="s">
        <v>66</v>
      </c>
      <c r="C38" s="77"/>
      <c r="D38" s="77"/>
      <c r="E38" s="77"/>
      <c r="F38" s="77"/>
      <c r="G38" s="77"/>
      <c r="H38" s="77"/>
      <c r="I38" s="77"/>
      <c r="J38" s="78"/>
      <c r="K38" s="78"/>
      <c r="L38" s="78"/>
      <c r="M38" s="78"/>
      <c r="N38" s="77"/>
      <c r="O38" s="78"/>
      <c r="P38" s="78"/>
      <c r="Q38" s="78"/>
      <c r="R38" s="82">
        <f t="shared" si="3"/>
        <v>0</v>
      </c>
      <c r="S38" s="155"/>
      <c r="T38" s="155"/>
      <c r="U38" s="139"/>
      <c r="V38" s="162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7"/>
      <c r="AI38" s="77"/>
      <c r="AJ38" s="77"/>
      <c r="AK38" s="77"/>
      <c r="AL38" s="79">
        <f t="shared" si="4"/>
        <v>0</v>
      </c>
      <c r="AM38" s="154"/>
      <c r="AN38" s="154"/>
      <c r="AO38" s="154"/>
      <c r="AP38" s="154"/>
      <c r="AQ38" s="158"/>
      <c r="AR38" s="154"/>
      <c r="AS38" s="154"/>
      <c r="AT38" s="154"/>
      <c r="AU38" s="154"/>
      <c r="AV38" s="82">
        <f t="shared" si="5"/>
        <v>0</v>
      </c>
    </row>
    <row r="39" spans="1:48" ht="12.75">
      <c r="A39" s="99" t="s">
        <v>40</v>
      </c>
      <c r="B39" s="99" t="s">
        <v>67</v>
      </c>
      <c r="C39" s="77">
        <v>4</v>
      </c>
      <c r="D39" s="77">
        <v>4</v>
      </c>
      <c r="E39" s="77">
        <v>4</v>
      </c>
      <c r="F39" s="77">
        <v>4</v>
      </c>
      <c r="G39" s="77">
        <v>4</v>
      </c>
      <c r="H39" s="77">
        <v>4</v>
      </c>
      <c r="I39" s="77">
        <v>4</v>
      </c>
      <c r="J39" s="77">
        <v>4</v>
      </c>
      <c r="K39" s="77">
        <v>4</v>
      </c>
      <c r="L39" s="77">
        <v>4</v>
      </c>
      <c r="M39" s="77">
        <v>4</v>
      </c>
      <c r="N39" s="77">
        <v>2</v>
      </c>
      <c r="O39" s="77">
        <v>2</v>
      </c>
      <c r="P39" s="77">
        <v>2</v>
      </c>
      <c r="Q39" s="77">
        <v>2</v>
      </c>
      <c r="R39" s="82">
        <f t="shared" si="3"/>
        <v>52</v>
      </c>
      <c r="S39" s="155"/>
      <c r="T39" s="155"/>
      <c r="U39" s="139"/>
      <c r="V39" s="162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7"/>
      <c r="AI39" s="77"/>
      <c r="AJ39" s="77"/>
      <c r="AK39" s="77"/>
      <c r="AL39" s="79">
        <f t="shared" si="4"/>
        <v>0</v>
      </c>
      <c r="AM39" s="154"/>
      <c r="AN39" s="154"/>
      <c r="AO39" s="154"/>
      <c r="AP39" s="154"/>
      <c r="AQ39" s="158"/>
      <c r="AR39" s="154"/>
      <c r="AS39" s="154"/>
      <c r="AT39" s="154"/>
      <c r="AU39" s="154"/>
      <c r="AV39" s="82">
        <f t="shared" si="5"/>
        <v>52</v>
      </c>
    </row>
    <row r="40" spans="1:48" ht="25.5">
      <c r="A40" s="99" t="s">
        <v>41</v>
      </c>
      <c r="B40" s="99" t="s">
        <v>277</v>
      </c>
      <c r="C40" s="77"/>
      <c r="D40" s="77"/>
      <c r="E40" s="77"/>
      <c r="F40" s="77"/>
      <c r="G40" s="77"/>
      <c r="H40" s="77"/>
      <c r="I40" s="77"/>
      <c r="J40" s="78"/>
      <c r="K40" s="78"/>
      <c r="L40" s="78"/>
      <c r="M40" s="78"/>
      <c r="N40" s="77"/>
      <c r="O40" s="78"/>
      <c r="P40" s="78"/>
      <c r="Q40" s="78"/>
      <c r="R40" s="82">
        <f t="shared" si="3"/>
        <v>0</v>
      </c>
      <c r="S40" s="155"/>
      <c r="T40" s="155"/>
      <c r="U40" s="139"/>
      <c r="V40" s="162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7"/>
      <c r="AI40" s="77"/>
      <c r="AJ40" s="77"/>
      <c r="AK40" s="77"/>
      <c r="AL40" s="79">
        <f t="shared" si="4"/>
        <v>0</v>
      </c>
      <c r="AM40" s="154"/>
      <c r="AN40" s="154"/>
      <c r="AO40" s="154"/>
      <c r="AP40" s="154"/>
      <c r="AQ40" s="158"/>
      <c r="AR40" s="154"/>
      <c r="AS40" s="154"/>
      <c r="AT40" s="154"/>
      <c r="AU40" s="154"/>
      <c r="AV40" s="82">
        <f t="shared" si="5"/>
        <v>0</v>
      </c>
    </row>
    <row r="41" spans="1:48" ht="12.75">
      <c r="A41" s="99" t="s">
        <v>42</v>
      </c>
      <c r="B41" s="99" t="s">
        <v>70</v>
      </c>
      <c r="C41" s="77"/>
      <c r="D41" s="77"/>
      <c r="E41" s="77"/>
      <c r="F41" s="77"/>
      <c r="G41" s="77"/>
      <c r="H41" s="77"/>
      <c r="I41" s="77"/>
      <c r="J41" s="78"/>
      <c r="K41" s="78"/>
      <c r="L41" s="78"/>
      <c r="M41" s="78"/>
      <c r="N41" s="77"/>
      <c r="O41" s="78"/>
      <c r="P41" s="78"/>
      <c r="Q41" s="78"/>
      <c r="R41" s="82">
        <f t="shared" si="3"/>
        <v>0</v>
      </c>
      <c r="S41" s="155"/>
      <c r="T41" s="155"/>
      <c r="U41" s="139"/>
      <c r="V41" s="162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7"/>
      <c r="AI41" s="77"/>
      <c r="AJ41" s="77"/>
      <c r="AK41" s="77"/>
      <c r="AL41" s="79">
        <f t="shared" si="4"/>
        <v>0</v>
      </c>
      <c r="AM41" s="154"/>
      <c r="AN41" s="154"/>
      <c r="AO41" s="154"/>
      <c r="AP41" s="154"/>
      <c r="AQ41" s="158"/>
      <c r="AR41" s="154"/>
      <c r="AS41" s="154"/>
      <c r="AT41" s="154"/>
      <c r="AU41" s="154"/>
      <c r="AV41" s="82">
        <f t="shared" si="5"/>
        <v>0</v>
      </c>
    </row>
    <row r="42" spans="1:48" ht="12.75">
      <c r="A42" s="99" t="s">
        <v>43</v>
      </c>
      <c r="B42" s="99" t="s">
        <v>155</v>
      </c>
      <c r="C42" s="77">
        <v>6</v>
      </c>
      <c r="D42" s="77">
        <v>6</v>
      </c>
      <c r="E42" s="77">
        <v>6</v>
      </c>
      <c r="F42" s="77">
        <v>6</v>
      </c>
      <c r="G42" s="77">
        <v>6</v>
      </c>
      <c r="H42" s="77">
        <v>6</v>
      </c>
      <c r="I42" s="77">
        <v>6</v>
      </c>
      <c r="J42" s="77">
        <v>6</v>
      </c>
      <c r="K42" s="77">
        <v>4</v>
      </c>
      <c r="L42" s="77">
        <v>4</v>
      </c>
      <c r="M42" s="77">
        <v>4</v>
      </c>
      <c r="N42" s="77">
        <v>6</v>
      </c>
      <c r="O42" s="77">
        <v>6</v>
      </c>
      <c r="P42" s="77">
        <v>6</v>
      </c>
      <c r="Q42" s="77">
        <v>4</v>
      </c>
      <c r="R42" s="82">
        <f t="shared" si="3"/>
        <v>82</v>
      </c>
      <c r="S42" s="155"/>
      <c r="T42" s="155"/>
      <c r="U42" s="139"/>
      <c r="V42" s="162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7"/>
      <c r="AI42" s="77"/>
      <c r="AJ42" s="77"/>
      <c r="AK42" s="77"/>
      <c r="AL42" s="79">
        <f t="shared" si="4"/>
        <v>0</v>
      </c>
      <c r="AM42" s="154"/>
      <c r="AN42" s="154"/>
      <c r="AO42" s="154"/>
      <c r="AP42" s="154"/>
      <c r="AQ42" s="158"/>
      <c r="AR42" s="154"/>
      <c r="AS42" s="154"/>
      <c r="AT42" s="154"/>
      <c r="AU42" s="154"/>
      <c r="AV42" s="82">
        <f t="shared" si="5"/>
        <v>82</v>
      </c>
    </row>
    <row r="43" spans="1:48" ht="12.75">
      <c r="A43" s="99" t="s">
        <v>44</v>
      </c>
      <c r="B43" s="99" t="s">
        <v>156</v>
      </c>
      <c r="C43" s="77"/>
      <c r="D43" s="77"/>
      <c r="E43" s="77"/>
      <c r="F43" s="77"/>
      <c r="G43" s="77"/>
      <c r="H43" s="77"/>
      <c r="I43" s="77"/>
      <c r="J43" s="78"/>
      <c r="K43" s="78"/>
      <c r="L43" s="78"/>
      <c r="M43" s="78"/>
      <c r="N43" s="77"/>
      <c r="O43" s="78"/>
      <c r="P43" s="78"/>
      <c r="Q43" s="78"/>
      <c r="R43" s="82">
        <f t="shared" si="3"/>
        <v>0</v>
      </c>
      <c r="S43" s="155"/>
      <c r="T43" s="155"/>
      <c r="U43" s="139"/>
      <c r="V43" s="162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9">
        <f t="shared" si="4"/>
        <v>0</v>
      </c>
      <c r="AM43" s="154"/>
      <c r="AN43" s="154"/>
      <c r="AO43" s="154"/>
      <c r="AP43" s="154"/>
      <c r="AQ43" s="158"/>
      <c r="AR43" s="154"/>
      <c r="AS43" s="154"/>
      <c r="AT43" s="154"/>
      <c r="AU43" s="154"/>
      <c r="AV43" s="82">
        <f t="shared" si="5"/>
        <v>0</v>
      </c>
    </row>
    <row r="44" spans="1:48" ht="12.75">
      <c r="A44" s="99" t="s">
        <v>45</v>
      </c>
      <c r="B44" s="99" t="s">
        <v>46</v>
      </c>
      <c r="C44" s="77">
        <v>4</v>
      </c>
      <c r="D44" s="77">
        <v>4</v>
      </c>
      <c r="E44" s="77">
        <v>4</v>
      </c>
      <c r="F44" s="77">
        <v>4</v>
      </c>
      <c r="G44" s="77">
        <v>4</v>
      </c>
      <c r="H44" s="77">
        <v>4</v>
      </c>
      <c r="I44" s="77">
        <v>4</v>
      </c>
      <c r="J44" s="77">
        <v>4</v>
      </c>
      <c r="K44" s="77">
        <v>6</v>
      </c>
      <c r="L44" s="77">
        <v>6</v>
      </c>
      <c r="M44" s="77">
        <v>6</v>
      </c>
      <c r="N44" s="77">
        <v>6</v>
      </c>
      <c r="O44" s="77">
        <v>6</v>
      </c>
      <c r="P44" s="77">
        <v>6</v>
      </c>
      <c r="Q44" s="77">
        <v>4</v>
      </c>
      <c r="R44" s="82">
        <f t="shared" si="3"/>
        <v>72</v>
      </c>
      <c r="S44" s="155"/>
      <c r="T44" s="155"/>
      <c r="U44" s="139"/>
      <c r="V44" s="162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7"/>
      <c r="AI44" s="77"/>
      <c r="AJ44" s="77"/>
      <c r="AK44" s="77"/>
      <c r="AL44" s="79">
        <f t="shared" si="4"/>
        <v>0</v>
      </c>
      <c r="AM44" s="154"/>
      <c r="AN44" s="154"/>
      <c r="AO44" s="154"/>
      <c r="AP44" s="154"/>
      <c r="AQ44" s="158"/>
      <c r="AR44" s="154"/>
      <c r="AS44" s="154"/>
      <c r="AT44" s="154"/>
      <c r="AU44" s="154"/>
      <c r="AV44" s="82">
        <f t="shared" si="5"/>
        <v>72</v>
      </c>
    </row>
    <row r="45" spans="1:48" ht="12.75">
      <c r="A45" s="107" t="s">
        <v>54</v>
      </c>
      <c r="B45" s="100" t="s">
        <v>68</v>
      </c>
      <c r="C45" s="77"/>
      <c r="D45" s="77"/>
      <c r="E45" s="77"/>
      <c r="F45" s="77"/>
      <c r="G45" s="77"/>
      <c r="H45" s="77"/>
      <c r="I45" s="77"/>
      <c r="J45" s="78"/>
      <c r="K45" s="78"/>
      <c r="L45" s="78"/>
      <c r="M45" s="78"/>
      <c r="N45" s="77"/>
      <c r="O45" s="78"/>
      <c r="P45" s="78"/>
      <c r="Q45" s="78"/>
      <c r="R45" s="82">
        <f t="shared" si="3"/>
        <v>0</v>
      </c>
      <c r="S45" s="155"/>
      <c r="T45" s="155"/>
      <c r="U45" s="139"/>
      <c r="V45" s="162"/>
      <c r="W45" s="78">
        <v>2</v>
      </c>
      <c r="X45" s="78">
        <v>2</v>
      </c>
      <c r="Y45" s="78">
        <v>2</v>
      </c>
      <c r="Z45" s="78">
        <v>2</v>
      </c>
      <c r="AA45" s="78">
        <v>2</v>
      </c>
      <c r="AB45" s="78">
        <v>2</v>
      </c>
      <c r="AC45" s="78">
        <v>2</v>
      </c>
      <c r="AD45" s="78">
        <v>2</v>
      </c>
      <c r="AE45" s="78">
        <v>2</v>
      </c>
      <c r="AF45" s="78">
        <v>2</v>
      </c>
      <c r="AG45" s="78">
        <v>2</v>
      </c>
      <c r="AH45" s="78">
        <v>2</v>
      </c>
      <c r="AI45" s="78">
        <v>2</v>
      </c>
      <c r="AJ45" s="78">
        <v>2</v>
      </c>
      <c r="AK45" s="78">
        <v>4</v>
      </c>
      <c r="AL45" s="79">
        <f t="shared" si="4"/>
        <v>32</v>
      </c>
      <c r="AM45" s="154"/>
      <c r="AN45" s="154"/>
      <c r="AO45" s="154"/>
      <c r="AP45" s="154"/>
      <c r="AQ45" s="158"/>
      <c r="AR45" s="154"/>
      <c r="AS45" s="154"/>
      <c r="AT45" s="154"/>
      <c r="AU45" s="154"/>
      <c r="AV45" s="82">
        <f t="shared" si="5"/>
        <v>32</v>
      </c>
    </row>
    <row r="46" spans="1:48" ht="25.5">
      <c r="A46" s="107" t="s">
        <v>55</v>
      </c>
      <c r="B46" s="97" t="s">
        <v>83</v>
      </c>
      <c r="C46" s="77"/>
      <c r="D46" s="77"/>
      <c r="E46" s="77"/>
      <c r="F46" s="77"/>
      <c r="G46" s="77"/>
      <c r="H46" s="77"/>
      <c r="I46" s="77"/>
      <c r="J46" s="78"/>
      <c r="K46" s="78"/>
      <c r="L46" s="78"/>
      <c r="M46" s="78"/>
      <c r="N46" s="77"/>
      <c r="O46" s="78"/>
      <c r="P46" s="78"/>
      <c r="Q46" s="78"/>
      <c r="R46" s="82">
        <f t="shared" si="3"/>
        <v>0</v>
      </c>
      <c r="S46" s="155"/>
      <c r="T46" s="155"/>
      <c r="U46" s="139"/>
      <c r="V46" s="162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7"/>
      <c r="AI46" s="77"/>
      <c r="AJ46" s="77"/>
      <c r="AK46" s="77"/>
      <c r="AL46" s="79">
        <f t="shared" si="4"/>
        <v>0</v>
      </c>
      <c r="AM46" s="154"/>
      <c r="AN46" s="154"/>
      <c r="AO46" s="154"/>
      <c r="AP46" s="154"/>
      <c r="AQ46" s="158"/>
      <c r="AR46" s="154"/>
      <c r="AS46" s="154"/>
      <c r="AT46" s="154"/>
      <c r="AU46" s="154"/>
      <c r="AV46" s="82">
        <f t="shared" si="5"/>
        <v>0</v>
      </c>
    </row>
    <row r="47" spans="1:48" ht="25.5">
      <c r="A47" s="107" t="s">
        <v>56</v>
      </c>
      <c r="B47" s="97" t="s">
        <v>114</v>
      </c>
      <c r="C47" s="77"/>
      <c r="D47" s="77"/>
      <c r="E47" s="77"/>
      <c r="F47" s="77"/>
      <c r="G47" s="77"/>
      <c r="H47" s="77"/>
      <c r="I47" s="77"/>
      <c r="J47" s="78"/>
      <c r="K47" s="78"/>
      <c r="L47" s="78"/>
      <c r="M47" s="78"/>
      <c r="N47" s="77"/>
      <c r="O47" s="78"/>
      <c r="P47" s="78"/>
      <c r="Q47" s="78"/>
      <c r="R47" s="82">
        <f t="shared" si="3"/>
        <v>0</v>
      </c>
      <c r="S47" s="155"/>
      <c r="T47" s="155"/>
      <c r="U47" s="139"/>
      <c r="V47" s="162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7"/>
      <c r="AI47" s="77"/>
      <c r="AJ47" s="77"/>
      <c r="AK47" s="77"/>
      <c r="AL47" s="79">
        <f t="shared" si="4"/>
        <v>0</v>
      </c>
      <c r="AM47" s="154"/>
      <c r="AN47" s="154"/>
      <c r="AO47" s="154"/>
      <c r="AP47" s="154"/>
      <c r="AQ47" s="158"/>
      <c r="AR47" s="154"/>
      <c r="AS47" s="154"/>
      <c r="AT47" s="154"/>
      <c r="AU47" s="154"/>
      <c r="AV47" s="82">
        <f t="shared" si="5"/>
        <v>0</v>
      </c>
    </row>
    <row r="48" spans="1:48" ht="25.5">
      <c r="A48" s="107" t="s">
        <v>57</v>
      </c>
      <c r="B48" s="97" t="s">
        <v>88</v>
      </c>
      <c r="C48" s="77"/>
      <c r="D48" s="77"/>
      <c r="E48" s="77"/>
      <c r="F48" s="77"/>
      <c r="G48" s="77"/>
      <c r="H48" s="77"/>
      <c r="I48" s="77"/>
      <c r="J48" s="78"/>
      <c r="K48" s="78"/>
      <c r="L48" s="78"/>
      <c r="M48" s="78"/>
      <c r="N48" s="77"/>
      <c r="O48" s="78"/>
      <c r="P48" s="78"/>
      <c r="Q48" s="78"/>
      <c r="R48" s="82">
        <f t="shared" si="3"/>
        <v>0</v>
      </c>
      <c r="S48" s="155"/>
      <c r="T48" s="155"/>
      <c r="U48" s="139"/>
      <c r="V48" s="162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7"/>
      <c r="AI48" s="77"/>
      <c r="AJ48" s="77"/>
      <c r="AK48" s="77"/>
      <c r="AL48" s="79">
        <f t="shared" si="4"/>
        <v>0</v>
      </c>
      <c r="AM48" s="154"/>
      <c r="AN48" s="154"/>
      <c r="AO48" s="154"/>
      <c r="AP48" s="154"/>
      <c r="AQ48" s="158"/>
      <c r="AR48" s="154"/>
      <c r="AS48" s="154"/>
      <c r="AT48" s="154"/>
      <c r="AU48" s="154"/>
      <c r="AV48" s="82">
        <f t="shared" si="5"/>
        <v>0</v>
      </c>
    </row>
    <row r="49" spans="1:48" ht="12.75">
      <c r="A49" s="107" t="s">
        <v>122</v>
      </c>
      <c r="B49" s="101" t="s">
        <v>178</v>
      </c>
      <c r="C49" s="77"/>
      <c r="D49" s="77"/>
      <c r="E49" s="77"/>
      <c r="F49" s="77"/>
      <c r="G49" s="77"/>
      <c r="H49" s="77"/>
      <c r="I49" s="77"/>
      <c r="J49" s="78"/>
      <c r="K49" s="78"/>
      <c r="L49" s="78"/>
      <c r="M49" s="78"/>
      <c r="N49" s="77"/>
      <c r="O49" s="78"/>
      <c r="P49" s="78"/>
      <c r="Q49" s="78"/>
      <c r="R49" s="82">
        <f t="shared" si="3"/>
        <v>0</v>
      </c>
      <c r="S49" s="155"/>
      <c r="T49" s="155"/>
      <c r="U49" s="139"/>
      <c r="V49" s="162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7"/>
      <c r="AI49" s="77"/>
      <c r="AJ49" s="77"/>
      <c r="AK49" s="77"/>
      <c r="AL49" s="79">
        <f t="shared" si="4"/>
        <v>0</v>
      </c>
      <c r="AM49" s="154"/>
      <c r="AN49" s="154"/>
      <c r="AO49" s="154"/>
      <c r="AP49" s="154"/>
      <c r="AQ49" s="158"/>
      <c r="AR49" s="154"/>
      <c r="AS49" s="154"/>
      <c r="AT49" s="154"/>
      <c r="AU49" s="154"/>
      <c r="AV49" s="82">
        <f t="shared" si="5"/>
        <v>0</v>
      </c>
    </row>
    <row r="50" spans="1:48" ht="25.5">
      <c r="A50" s="107" t="s">
        <v>129</v>
      </c>
      <c r="B50" s="101" t="s">
        <v>179</v>
      </c>
      <c r="C50" s="77"/>
      <c r="D50" s="77"/>
      <c r="E50" s="77"/>
      <c r="F50" s="77"/>
      <c r="G50" s="77"/>
      <c r="H50" s="77"/>
      <c r="I50" s="77"/>
      <c r="J50" s="78"/>
      <c r="K50" s="78"/>
      <c r="L50" s="78"/>
      <c r="M50" s="78"/>
      <c r="N50" s="77"/>
      <c r="O50" s="78"/>
      <c r="P50" s="78"/>
      <c r="Q50" s="78"/>
      <c r="R50" s="82">
        <f t="shared" si="3"/>
        <v>0</v>
      </c>
      <c r="S50" s="155"/>
      <c r="T50" s="155"/>
      <c r="U50" s="139"/>
      <c r="V50" s="162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7"/>
      <c r="AI50" s="77"/>
      <c r="AJ50" s="77"/>
      <c r="AK50" s="77"/>
      <c r="AL50" s="79">
        <f t="shared" si="4"/>
        <v>0</v>
      </c>
      <c r="AM50" s="154"/>
      <c r="AN50" s="154"/>
      <c r="AO50" s="154"/>
      <c r="AP50" s="154"/>
      <c r="AQ50" s="158"/>
      <c r="AR50" s="154"/>
      <c r="AS50" s="154"/>
      <c r="AT50" s="154"/>
      <c r="AU50" s="154"/>
      <c r="AV50" s="82">
        <f t="shared" si="5"/>
        <v>0</v>
      </c>
    </row>
    <row r="51" spans="1:48" ht="25.5">
      <c r="A51" s="107" t="s">
        <v>130</v>
      </c>
      <c r="B51" s="101" t="s">
        <v>119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82">
        <f t="shared" si="3"/>
        <v>0</v>
      </c>
      <c r="S51" s="155"/>
      <c r="T51" s="155"/>
      <c r="U51" s="139"/>
      <c r="V51" s="162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>
        <f t="shared" si="4"/>
        <v>0</v>
      </c>
      <c r="AM51" s="154"/>
      <c r="AN51" s="154"/>
      <c r="AO51" s="154"/>
      <c r="AP51" s="154"/>
      <c r="AQ51" s="158"/>
      <c r="AR51" s="154"/>
      <c r="AS51" s="154"/>
      <c r="AT51" s="154"/>
      <c r="AU51" s="154"/>
      <c r="AV51" s="82">
        <f t="shared" si="5"/>
        <v>0</v>
      </c>
    </row>
    <row r="52" spans="1:48" ht="25.5">
      <c r="A52" s="107" t="s">
        <v>131</v>
      </c>
      <c r="B52" s="101" t="s">
        <v>118</v>
      </c>
      <c r="C52" s="77">
        <v>3</v>
      </c>
      <c r="D52" s="77">
        <v>3</v>
      </c>
      <c r="E52" s="77">
        <v>3</v>
      </c>
      <c r="F52" s="77">
        <v>3</v>
      </c>
      <c r="G52" s="77">
        <v>3</v>
      </c>
      <c r="H52" s="77">
        <v>3</v>
      </c>
      <c r="I52" s="77">
        <v>3</v>
      </c>
      <c r="J52" s="77">
        <v>3</v>
      </c>
      <c r="K52" s="77">
        <v>2</v>
      </c>
      <c r="L52" s="77">
        <v>2</v>
      </c>
      <c r="M52" s="77">
        <v>2</v>
      </c>
      <c r="N52" s="77">
        <v>2</v>
      </c>
      <c r="O52" s="77">
        <v>2</v>
      </c>
      <c r="P52" s="77">
        <v>2</v>
      </c>
      <c r="Q52" s="77">
        <v>2</v>
      </c>
      <c r="R52" s="82">
        <f t="shared" si="3"/>
        <v>38</v>
      </c>
      <c r="S52" s="155"/>
      <c r="T52" s="155"/>
      <c r="U52" s="139"/>
      <c r="V52" s="162"/>
      <c r="W52" s="78">
        <v>2</v>
      </c>
      <c r="X52" s="78">
        <v>2</v>
      </c>
      <c r="Y52" s="78">
        <v>2</v>
      </c>
      <c r="Z52" s="78">
        <v>4</v>
      </c>
      <c r="AA52" s="78">
        <v>2</v>
      </c>
      <c r="AB52" s="78">
        <v>2</v>
      </c>
      <c r="AC52" s="78">
        <v>2</v>
      </c>
      <c r="AD52" s="78">
        <v>2</v>
      </c>
      <c r="AE52" s="78">
        <v>2</v>
      </c>
      <c r="AF52" s="78">
        <v>2</v>
      </c>
      <c r="AG52" s="78">
        <v>2</v>
      </c>
      <c r="AH52" s="78">
        <v>2</v>
      </c>
      <c r="AI52" s="78">
        <v>2</v>
      </c>
      <c r="AJ52" s="78">
        <v>2</v>
      </c>
      <c r="AK52" s="78">
        <v>2</v>
      </c>
      <c r="AL52" s="79">
        <f t="shared" si="4"/>
        <v>32</v>
      </c>
      <c r="AM52" s="154"/>
      <c r="AN52" s="154"/>
      <c r="AO52" s="154"/>
      <c r="AP52" s="154"/>
      <c r="AQ52" s="136">
        <v>12</v>
      </c>
      <c r="AR52" s="154"/>
      <c r="AS52" s="154"/>
      <c r="AT52" s="154"/>
      <c r="AU52" s="154"/>
      <c r="AV52" s="82">
        <f t="shared" si="5"/>
        <v>82</v>
      </c>
    </row>
    <row r="53" spans="1:48" ht="25.5">
      <c r="A53" s="107" t="s">
        <v>180</v>
      </c>
      <c r="B53" s="101" t="s">
        <v>117</v>
      </c>
      <c r="C53" s="77"/>
      <c r="D53" s="77"/>
      <c r="E53" s="77"/>
      <c r="F53" s="77"/>
      <c r="G53" s="77"/>
      <c r="H53" s="77"/>
      <c r="I53" s="77"/>
      <c r="J53" s="78"/>
      <c r="K53" s="78"/>
      <c r="L53" s="78"/>
      <c r="M53" s="78"/>
      <c r="N53" s="77"/>
      <c r="O53" s="78"/>
      <c r="P53" s="78"/>
      <c r="Q53" s="78"/>
      <c r="R53" s="82">
        <f t="shared" si="3"/>
        <v>0</v>
      </c>
      <c r="S53" s="155"/>
      <c r="T53" s="155"/>
      <c r="U53" s="139"/>
      <c r="V53" s="162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9">
        <f t="shared" si="4"/>
        <v>0</v>
      </c>
      <c r="AM53" s="154"/>
      <c r="AN53" s="154"/>
      <c r="AO53" s="154"/>
      <c r="AP53" s="154"/>
      <c r="AQ53" s="158"/>
      <c r="AR53" s="154"/>
      <c r="AS53" s="154"/>
      <c r="AT53" s="154"/>
      <c r="AU53" s="154"/>
      <c r="AV53" s="82">
        <f t="shared" si="5"/>
        <v>0</v>
      </c>
    </row>
    <row r="54" spans="1:48" ht="12.75">
      <c r="A54" s="108" t="s">
        <v>33</v>
      </c>
      <c r="B54" s="128" t="s">
        <v>278</v>
      </c>
      <c r="C54" s="123">
        <f>SUM(C55+C64+C67+C70)</f>
        <v>12</v>
      </c>
      <c r="D54" s="123">
        <f aca="true" t="shared" si="11" ref="D54:AU54">SUM(D55+D64+D67+D70)</f>
        <v>12</v>
      </c>
      <c r="E54" s="123">
        <f t="shared" si="11"/>
        <v>12</v>
      </c>
      <c r="F54" s="123">
        <f t="shared" si="11"/>
        <v>12</v>
      </c>
      <c r="G54" s="123">
        <f t="shared" si="11"/>
        <v>12</v>
      </c>
      <c r="H54" s="123">
        <f t="shared" si="11"/>
        <v>12</v>
      </c>
      <c r="I54" s="123">
        <f t="shared" si="11"/>
        <v>12</v>
      </c>
      <c r="J54" s="123">
        <f t="shared" si="11"/>
        <v>12</v>
      </c>
      <c r="K54" s="123">
        <f t="shared" si="11"/>
        <v>13</v>
      </c>
      <c r="L54" s="123">
        <f t="shared" si="11"/>
        <v>13</v>
      </c>
      <c r="M54" s="123">
        <f t="shared" si="11"/>
        <v>14</v>
      </c>
      <c r="N54" s="123">
        <f t="shared" si="11"/>
        <v>14</v>
      </c>
      <c r="O54" s="123">
        <f t="shared" si="11"/>
        <v>14</v>
      </c>
      <c r="P54" s="123">
        <f t="shared" si="11"/>
        <v>12</v>
      </c>
      <c r="Q54" s="123">
        <f t="shared" si="11"/>
        <v>14</v>
      </c>
      <c r="R54" s="82">
        <f t="shared" si="3"/>
        <v>190</v>
      </c>
      <c r="S54" s="126">
        <f t="shared" si="11"/>
        <v>36</v>
      </c>
      <c r="T54" s="126">
        <f t="shared" si="11"/>
        <v>36</v>
      </c>
      <c r="U54" s="138">
        <f t="shared" si="11"/>
        <v>0</v>
      </c>
      <c r="V54" s="138">
        <f t="shared" si="11"/>
        <v>0</v>
      </c>
      <c r="W54" s="123">
        <f t="shared" si="11"/>
        <v>28</v>
      </c>
      <c r="X54" s="123">
        <f t="shared" si="11"/>
        <v>28</v>
      </c>
      <c r="Y54" s="123">
        <f t="shared" si="11"/>
        <v>28</v>
      </c>
      <c r="Z54" s="123">
        <f t="shared" si="11"/>
        <v>26</v>
      </c>
      <c r="AA54" s="123">
        <f t="shared" si="11"/>
        <v>28</v>
      </c>
      <c r="AB54" s="123">
        <f t="shared" si="11"/>
        <v>28</v>
      </c>
      <c r="AC54" s="123">
        <f t="shared" si="11"/>
        <v>28</v>
      </c>
      <c r="AD54" s="123">
        <f t="shared" si="11"/>
        <v>28</v>
      </c>
      <c r="AE54" s="123">
        <f t="shared" si="11"/>
        <v>28</v>
      </c>
      <c r="AF54" s="123">
        <f t="shared" si="11"/>
        <v>28</v>
      </c>
      <c r="AG54" s="123">
        <f t="shared" si="11"/>
        <v>28</v>
      </c>
      <c r="AH54" s="123">
        <f t="shared" si="11"/>
        <v>26</v>
      </c>
      <c r="AI54" s="123">
        <f t="shared" si="11"/>
        <v>26</v>
      </c>
      <c r="AJ54" s="123">
        <f t="shared" si="11"/>
        <v>26</v>
      </c>
      <c r="AK54" s="123">
        <f t="shared" si="11"/>
        <v>24</v>
      </c>
      <c r="AL54" s="79">
        <f t="shared" si="4"/>
        <v>408</v>
      </c>
      <c r="AM54" s="126">
        <f t="shared" si="11"/>
        <v>36</v>
      </c>
      <c r="AN54" s="126">
        <f t="shared" si="11"/>
        <v>36</v>
      </c>
      <c r="AO54" s="126">
        <f t="shared" si="11"/>
        <v>36</v>
      </c>
      <c r="AP54" s="126">
        <f t="shared" si="11"/>
        <v>36</v>
      </c>
      <c r="AQ54" s="136">
        <f>SUM(AQ55+AQ64+AQ65+AQ67+AQ70)</f>
        <v>24</v>
      </c>
      <c r="AR54" s="126">
        <f t="shared" si="11"/>
        <v>36</v>
      </c>
      <c r="AS54" s="126">
        <f t="shared" si="11"/>
        <v>36</v>
      </c>
      <c r="AT54" s="126">
        <f t="shared" si="11"/>
        <v>36</v>
      </c>
      <c r="AU54" s="126">
        <f t="shared" si="11"/>
        <v>36</v>
      </c>
      <c r="AV54" s="82">
        <f t="shared" si="5"/>
        <v>982</v>
      </c>
    </row>
    <row r="55" spans="1:48" s="120" customFormat="1" ht="51">
      <c r="A55" s="102" t="s">
        <v>47</v>
      </c>
      <c r="B55" s="102" t="s">
        <v>333</v>
      </c>
      <c r="C55" s="122">
        <f>SUM(C56:C63)</f>
        <v>10</v>
      </c>
      <c r="D55" s="122">
        <f aca="true" t="shared" si="12" ref="D55:AK55">SUM(D56:D63)</f>
        <v>10</v>
      </c>
      <c r="E55" s="122">
        <f t="shared" si="12"/>
        <v>10</v>
      </c>
      <c r="F55" s="122">
        <f t="shared" si="12"/>
        <v>10</v>
      </c>
      <c r="G55" s="122">
        <f t="shared" si="12"/>
        <v>10</v>
      </c>
      <c r="H55" s="122">
        <f t="shared" si="12"/>
        <v>10</v>
      </c>
      <c r="I55" s="122">
        <f t="shared" si="12"/>
        <v>10</v>
      </c>
      <c r="J55" s="122">
        <f t="shared" si="12"/>
        <v>10</v>
      </c>
      <c r="K55" s="122">
        <f t="shared" si="12"/>
        <v>9</v>
      </c>
      <c r="L55" s="122">
        <f t="shared" si="12"/>
        <v>9</v>
      </c>
      <c r="M55" s="122">
        <f t="shared" si="12"/>
        <v>10</v>
      </c>
      <c r="N55" s="122">
        <f t="shared" si="12"/>
        <v>10</v>
      </c>
      <c r="O55" s="122">
        <f t="shared" si="12"/>
        <v>10</v>
      </c>
      <c r="P55" s="122">
        <f t="shared" si="12"/>
        <v>8</v>
      </c>
      <c r="Q55" s="122">
        <f t="shared" si="12"/>
        <v>10</v>
      </c>
      <c r="R55" s="82">
        <f t="shared" si="3"/>
        <v>146</v>
      </c>
      <c r="S55" s="126">
        <f t="shared" si="12"/>
        <v>36</v>
      </c>
      <c r="T55" s="126">
        <f t="shared" si="12"/>
        <v>36</v>
      </c>
      <c r="U55" s="138">
        <f t="shared" si="12"/>
        <v>0</v>
      </c>
      <c r="V55" s="138">
        <f t="shared" si="12"/>
        <v>0</v>
      </c>
      <c r="W55" s="122">
        <f t="shared" si="12"/>
        <v>16</v>
      </c>
      <c r="X55" s="122">
        <f t="shared" si="12"/>
        <v>16</v>
      </c>
      <c r="Y55" s="122">
        <f t="shared" si="12"/>
        <v>17</v>
      </c>
      <c r="Z55" s="122">
        <f t="shared" si="12"/>
        <v>17</v>
      </c>
      <c r="AA55" s="122">
        <f t="shared" si="12"/>
        <v>18</v>
      </c>
      <c r="AB55" s="122">
        <f t="shared" si="12"/>
        <v>18</v>
      </c>
      <c r="AC55" s="122">
        <f t="shared" si="12"/>
        <v>18</v>
      </c>
      <c r="AD55" s="122">
        <f t="shared" si="12"/>
        <v>18</v>
      </c>
      <c r="AE55" s="122">
        <f t="shared" si="12"/>
        <v>18</v>
      </c>
      <c r="AF55" s="122">
        <f t="shared" si="12"/>
        <v>18</v>
      </c>
      <c r="AG55" s="122">
        <f t="shared" si="12"/>
        <v>18</v>
      </c>
      <c r="AH55" s="122">
        <f t="shared" si="12"/>
        <v>18</v>
      </c>
      <c r="AI55" s="122">
        <f t="shared" si="12"/>
        <v>16</v>
      </c>
      <c r="AJ55" s="122">
        <f t="shared" si="12"/>
        <v>20</v>
      </c>
      <c r="AK55" s="122">
        <f t="shared" si="12"/>
        <v>20</v>
      </c>
      <c r="AL55" s="79">
        <f t="shared" si="4"/>
        <v>266</v>
      </c>
      <c r="AM55" s="126">
        <f>SUM(AM56:AM62)</f>
        <v>0</v>
      </c>
      <c r="AN55" s="126">
        <f aca="true" t="shared" si="13" ref="AN55:AU55">SUM(AN56:AN62)</f>
        <v>0</v>
      </c>
      <c r="AO55" s="126">
        <f t="shared" si="13"/>
        <v>0</v>
      </c>
      <c r="AP55" s="126">
        <f t="shared" si="13"/>
        <v>0</v>
      </c>
      <c r="AQ55" s="136">
        <f t="shared" si="13"/>
        <v>0</v>
      </c>
      <c r="AR55" s="126">
        <f t="shared" si="13"/>
        <v>36</v>
      </c>
      <c r="AS55" s="126">
        <f t="shared" si="13"/>
        <v>36</v>
      </c>
      <c r="AT55" s="126">
        <f t="shared" si="13"/>
        <v>36</v>
      </c>
      <c r="AU55" s="126">
        <f t="shared" si="13"/>
        <v>36</v>
      </c>
      <c r="AV55" s="205">
        <f>SUM(AV56:AV62)</f>
        <v>628</v>
      </c>
    </row>
    <row r="56" spans="1:48" ht="25.5">
      <c r="A56" s="99" t="s">
        <v>48</v>
      </c>
      <c r="B56" s="99" t="s">
        <v>404</v>
      </c>
      <c r="C56" s="77">
        <v>4</v>
      </c>
      <c r="D56" s="77">
        <v>4</v>
      </c>
      <c r="E56" s="77">
        <v>4</v>
      </c>
      <c r="F56" s="77">
        <v>4</v>
      </c>
      <c r="G56" s="77">
        <v>2</v>
      </c>
      <c r="H56" s="77">
        <v>2</v>
      </c>
      <c r="I56" s="77">
        <v>2</v>
      </c>
      <c r="J56" s="77">
        <v>2</v>
      </c>
      <c r="K56" s="77">
        <v>2</v>
      </c>
      <c r="L56" s="77">
        <v>2</v>
      </c>
      <c r="M56" s="77">
        <v>2</v>
      </c>
      <c r="N56" s="77">
        <v>2</v>
      </c>
      <c r="O56" s="77">
        <v>2</v>
      </c>
      <c r="P56" s="77">
        <v>2</v>
      </c>
      <c r="Q56" s="77">
        <v>2</v>
      </c>
      <c r="R56" s="82">
        <f t="shared" si="3"/>
        <v>38</v>
      </c>
      <c r="S56" s="155"/>
      <c r="T56" s="155"/>
      <c r="U56" s="162"/>
      <c r="V56" s="162"/>
      <c r="W56" s="78">
        <v>2</v>
      </c>
      <c r="X56" s="78">
        <v>2</v>
      </c>
      <c r="Y56" s="78">
        <v>2</v>
      </c>
      <c r="Z56" s="78">
        <v>2</v>
      </c>
      <c r="AA56" s="78">
        <v>2</v>
      </c>
      <c r="AB56" s="78">
        <v>2</v>
      </c>
      <c r="AC56" s="78">
        <v>2</v>
      </c>
      <c r="AD56" s="78">
        <v>2</v>
      </c>
      <c r="AE56" s="78">
        <v>2</v>
      </c>
      <c r="AF56" s="78">
        <v>2</v>
      </c>
      <c r="AG56" s="78">
        <v>2</v>
      </c>
      <c r="AH56" s="78">
        <v>2</v>
      </c>
      <c r="AI56" s="78">
        <v>2</v>
      </c>
      <c r="AJ56" s="78">
        <v>2</v>
      </c>
      <c r="AK56" s="78">
        <v>2</v>
      </c>
      <c r="AL56" s="79">
        <f t="shared" si="4"/>
        <v>30</v>
      </c>
      <c r="AM56" s="271"/>
      <c r="AN56" s="271"/>
      <c r="AO56" s="271"/>
      <c r="AP56" s="271"/>
      <c r="AQ56" s="158"/>
      <c r="AR56" s="271">
        <v>36</v>
      </c>
      <c r="AS56" s="271">
        <v>36</v>
      </c>
      <c r="AT56" s="154"/>
      <c r="AU56" s="154"/>
      <c r="AV56" s="82">
        <f t="shared" si="5"/>
        <v>140</v>
      </c>
    </row>
    <row r="57" spans="1:48" s="114" customFormat="1" ht="12.75">
      <c r="A57" s="110" t="s">
        <v>334</v>
      </c>
      <c r="B57" s="110" t="s">
        <v>6</v>
      </c>
      <c r="C57" s="111"/>
      <c r="D57" s="112"/>
      <c r="E57" s="112"/>
      <c r="F57" s="112"/>
      <c r="G57" s="112"/>
      <c r="H57" s="112"/>
      <c r="I57" s="112"/>
      <c r="J57" s="113"/>
      <c r="K57" s="113"/>
      <c r="L57" s="113"/>
      <c r="M57" s="113"/>
      <c r="N57" s="112"/>
      <c r="O57" s="113"/>
      <c r="P57" s="113"/>
      <c r="Q57" s="113"/>
      <c r="R57" s="82">
        <f t="shared" si="3"/>
        <v>0</v>
      </c>
      <c r="S57" s="167"/>
      <c r="T57" s="167"/>
      <c r="U57" s="164"/>
      <c r="V57" s="164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2"/>
      <c r="AI57" s="112"/>
      <c r="AJ57" s="112"/>
      <c r="AK57" s="112"/>
      <c r="AL57" s="79">
        <f t="shared" si="4"/>
        <v>0</v>
      </c>
      <c r="AM57" s="271"/>
      <c r="AN57" s="271"/>
      <c r="AO57" s="271"/>
      <c r="AP57" s="271"/>
      <c r="AQ57" s="160"/>
      <c r="AR57" s="156"/>
      <c r="AS57" s="156"/>
      <c r="AT57" s="156"/>
      <c r="AU57" s="156"/>
      <c r="AV57" s="82">
        <f t="shared" si="5"/>
        <v>0</v>
      </c>
    </row>
    <row r="58" spans="1:48" ht="12.75">
      <c r="A58" s="99" t="s">
        <v>71</v>
      </c>
      <c r="B58" s="99" t="s">
        <v>279</v>
      </c>
      <c r="C58" s="84"/>
      <c r="D58" s="77"/>
      <c r="E58" s="77"/>
      <c r="F58" s="77"/>
      <c r="G58" s="77"/>
      <c r="H58" s="77"/>
      <c r="I58" s="77"/>
      <c r="J58" s="78"/>
      <c r="K58" s="78"/>
      <c r="L58" s="78"/>
      <c r="M58" s="78"/>
      <c r="N58" s="77"/>
      <c r="O58" s="78"/>
      <c r="P58" s="78"/>
      <c r="Q58" s="78"/>
      <c r="R58" s="82">
        <f t="shared" si="3"/>
        <v>0</v>
      </c>
      <c r="S58" s="155"/>
      <c r="T58" s="155"/>
      <c r="U58" s="162"/>
      <c r="V58" s="162"/>
      <c r="W58" s="78">
        <v>6</v>
      </c>
      <c r="X58" s="78">
        <v>6</v>
      </c>
      <c r="Y58" s="78">
        <v>6</v>
      </c>
      <c r="Z58" s="78">
        <v>6</v>
      </c>
      <c r="AA58" s="78">
        <v>6</v>
      </c>
      <c r="AB58" s="78">
        <v>6</v>
      </c>
      <c r="AC58" s="78">
        <v>6</v>
      </c>
      <c r="AD58" s="78">
        <v>6</v>
      </c>
      <c r="AE58" s="78">
        <v>6</v>
      </c>
      <c r="AF58" s="78">
        <v>6</v>
      </c>
      <c r="AG58" s="78">
        <v>6</v>
      </c>
      <c r="AH58" s="78">
        <v>6</v>
      </c>
      <c r="AI58" s="78">
        <v>6</v>
      </c>
      <c r="AJ58" s="78">
        <v>8</v>
      </c>
      <c r="AK58" s="78">
        <v>8</v>
      </c>
      <c r="AL58" s="79">
        <f t="shared" si="4"/>
        <v>94</v>
      </c>
      <c r="AM58" s="271"/>
      <c r="AN58" s="271"/>
      <c r="AO58" s="271"/>
      <c r="AP58" s="271"/>
      <c r="AQ58" s="136"/>
      <c r="AR58" s="154"/>
      <c r="AS58" s="154"/>
      <c r="AT58" s="271">
        <v>36</v>
      </c>
      <c r="AU58" s="271">
        <v>36</v>
      </c>
      <c r="AV58" s="82">
        <f t="shared" si="5"/>
        <v>166</v>
      </c>
    </row>
    <row r="59" spans="1:48" ht="38.25">
      <c r="A59" s="99" t="s">
        <v>280</v>
      </c>
      <c r="B59" s="99" t="s">
        <v>72</v>
      </c>
      <c r="C59" s="77">
        <v>2</v>
      </c>
      <c r="D59" s="77">
        <v>2</v>
      </c>
      <c r="E59" s="77">
        <v>2</v>
      </c>
      <c r="F59" s="77">
        <v>2</v>
      </c>
      <c r="G59" s="77">
        <v>4</v>
      </c>
      <c r="H59" s="77">
        <v>6</v>
      </c>
      <c r="I59" s="77">
        <v>6</v>
      </c>
      <c r="J59" s="77">
        <v>6</v>
      </c>
      <c r="K59" s="77">
        <v>5</v>
      </c>
      <c r="L59" s="77">
        <v>5</v>
      </c>
      <c r="M59" s="77">
        <v>6</v>
      </c>
      <c r="N59" s="77">
        <v>6</v>
      </c>
      <c r="O59" s="77">
        <v>6</v>
      </c>
      <c r="P59" s="77">
        <v>4</v>
      </c>
      <c r="Q59" s="77">
        <v>6</v>
      </c>
      <c r="R59" s="82">
        <f t="shared" si="3"/>
        <v>68</v>
      </c>
      <c r="S59" s="155"/>
      <c r="T59" s="155"/>
      <c r="U59" s="162"/>
      <c r="V59" s="162"/>
      <c r="W59" s="78">
        <v>6</v>
      </c>
      <c r="X59" s="78">
        <v>6</v>
      </c>
      <c r="Y59" s="78">
        <v>7</v>
      </c>
      <c r="Z59" s="78">
        <v>7</v>
      </c>
      <c r="AA59" s="78">
        <v>8</v>
      </c>
      <c r="AB59" s="78">
        <v>8</v>
      </c>
      <c r="AC59" s="78">
        <v>6</v>
      </c>
      <c r="AD59" s="78">
        <v>6</v>
      </c>
      <c r="AE59" s="78">
        <v>6</v>
      </c>
      <c r="AF59" s="78">
        <v>6</v>
      </c>
      <c r="AG59" s="78">
        <v>6</v>
      </c>
      <c r="AH59" s="78">
        <v>6</v>
      </c>
      <c r="AI59" s="78">
        <v>4</v>
      </c>
      <c r="AJ59" s="78">
        <v>6</v>
      </c>
      <c r="AK59" s="78">
        <v>6</v>
      </c>
      <c r="AL59" s="79">
        <f t="shared" si="4"/>
        <v>94</v>
      </c>
      <c r="AM59" s="154"/>
      <c r="AN59" s="154"/>
      <c r="AO59" s="154"/>
      <c r="AP59" s="154"/>
      <c r="AQ59" s="136"/>
      <c r="AR59" s="154"/>
      <c r="AS59" s="154"/>
      <c r="AT59" s="154"/>
      <c r="AU59" s="154"/>
      <c r="AV59" s="82">
        <f t="shared" si="5"/>
        <v>162</v>
      </c>
    </row>
    <row r="60" spans="1:48" s="276" customFormat="1" ht="12.75">
      <c r="A60" s="110" t="s">
        <v>335</v>
      </c>
      <c r="B60" s="110" t="s">
        <v>6</v>
      </c>
      <c r="C60" s="272"/>
      <c r="D60" s="226"/>
      <c r="E60" s="226"/>
      <c r="F60" s="226"/>
      <c r="G60" s="226"/>
      <c r="H60" s="226"/>
      <c r="I60" s="226"/>
      <c r="J60" s="273"/>
      <c r="K60" s="273"/>
      <c r="L60" s="273"/>
      <c r="M60" s="273"/>
      <c r="N60" s="226"/>
      <c r="O60" s="273"/>
      <c r="P60" s="273"/>
      <c r="Q60" s="273"/>
      <c r="R60" s="82">
        <f t="shared" si="3"/>
        <v>0</v>
      </c>
      <c r="S60" s="274">
        <v>36</v>
      </c>
      <c r="T60" s="274">
        <v>36</v>
      </c>
      <c r="U60" s="141"/>
      <c r="V60" s="141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26"/>
      <c r="AI60" s="226"/>
      <c r="AJ60" s="226"/>
      <c r="AK60" s="226"/>
      <c r="AL60" s="79">
        <f t="shared" si="4"/>
        <v>0</v>
      </c>
      <c r="AM60" s="275"/>
      <c r="AN60" s="275"/>
      <c r="AO60" s="275"/>
      <c r="AP60" s="275"/>
      <c r="AQ60" s="144"/>
      <c r="AR60" s="275"/>
      <c r="AS60" s="275"/>
      <c r="AT60" s="275"/>
      <c r="AU60" s="275"/>
      <c r="AV60" s="82">
        <f t="shared" si="5"/>
        <v>72</v>
      </c>
    </row>
    <row r="61" spans="1:48" ht="25.5">
      <c r="A61" s="99" t="s">
        <v>281</v>
      </c>
      <c r="B61" s="99" t="s">
        <v>74</v>
      </c>
      <c r="C61" s="77">
        <v>4</v>
      </c>
      <c r="D61" s="77">
        <v>4</v>
      </c>
      <c r="E61" s="77">
        <v>4</v>
      </c>
      <c r="F61" s="77">
        <v>4</v>
      </c>
      <c r="G61" s="77">
        <v>4</v>
      </c>
      <c r="H61" s="77">
        <v>2</v>
      </c>
      <c r="I61" s="77">
        <v>2</v>
      </c>
      <c r="J61" s="77">
        <v>2</v>
      </c>
      <c r="K61" s="77">
        <v>2</v>
      </c>
      <c r="L61" s="77">
        <v>2</v>
      </c>
      <c r="M61" s="77">
        <v>2</v>
      </c>
      <c r="N61" s="77">
        <v>2</v>
      </c>
      <c r="O61" s="77">
        <v>2</v>
      </c>
      <c r="P61" s="77">
        <v>2</v>
      </c>
      <c r="Q61" s="77">
        <v>2</v>
      </c>
      <c r="R61" s="82">
        <f t="shared" si="3"/>
        <v>40</v>
      </c>
      <c r="S61" s="155"/>
      <c r="T61" s="155"/>
      <c r="U61" s="162"/>
      <c r="V61" s="162"/>
      <c r="W61" s="78">
        <v>2</v>
      </c>
      <c r="X61" s="78">
        <v>2</v>
      </c>
      <c r="Y61" s="78">
        <v>2</v>
      </c>
      <c r="Z61" s="78">
        <v>2</v>
      </c>
      <c r="AA61" s="78">
        <v>2</v>
      </c>
      <c r="AB61" s="78">
        <v>2</v>
      </c>
      <c r="AC61" s="78">
        <v>4</v>
      </c>
      <c r="AD61" s="78">
        <v>4</v>
      </c>
      <c r="AE61" s="78">
        <v>4</v>
      </c>
      <c r="AF61" s="78">
        <v>4</v>
      </c>
      <c r="AG61" s="78">
        <v>4</v>
      </c>
      <c r="AH61" s="78">
        <v>4</v>
      </c>
      <c r="AI61" s="78">
        <v>4</v>
      </c>
      <c r="AJ61" s="78">
        <v>4</v>
      </c>
      <c r="AK61" s="78">
        <v>4</v>
      </c>
      <c r="AL61" s="79">
        <f t="shared" si="4"/>
        <v>48</v>
      </c>
      <c r="AM61" s="154"/>
      <c r="AN61" s="154"/>
      <c r="AO61" s="154"/>
      <c r="AP61" s="154"/>
      <c r="AQ61" s="158"/>
      <c r="AR61" s="154"/>
      <c r="AS61" s="154"/>
      <c r="AT61" s="154"/>
      <c r="AU61" s="154"/>
      <c r="AV61" s="82">
        <f t="shared" si="5"/>
        <v>88</v>
      </c>
    </row>
    <row r="62" spans="1:48" ht="38.25">
      <c r="A62" s="99" t="s">
        <v>282</v>
      </c>
      <c r="B62" s="99" t="s">
        <v>76</v>
      </c>
      <c r="C62" s="84"/>
      <c r="D62" s="77"/>
      <c r="E62" s="77"/>
      <c r="F62" s="77"/>
      <c r="G62" s="77"/>
      <c r="H62" s="77"/>
      <c r="I62" s="77"/>
      <c r="J62" s="78"/>
      <c r="K62" s="78"/>
      <c r="L62" s="78"/>
      <c r="M62" s="78"/>
      <c r="N62" s="77"/>
      <c r="O62" s="78"/>
      <c r="P62" s="78"/>
      <c r="Q62" s="78"/>
      <c r="R62" s="82">
        <f t="shared" si="3"/>
        <v>0</v>
      </c>
      <c r="S62" s="155"/>
      <c r="T62" s="155"/>
      <c r="U62" s="162"/>
      <c r="V62" s="162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7"/>
      <c r="AI62" s="77"/>
      <c r="AJ62" s="77"/>
      <c r="AK62" s="77"/>
      <c r="AL62" s="79">
        <f t="shared" si="4"/>
        <v>0</v>
      </c>
      <c r="AM62" s="154"/>
      <c r="AN62" s="154"/>
      <c r="AO62" s="154"/>
      <c r="AP62" s="154"/>
      <c r="AQ62" s="158"/>
      <c r="AR62" s="154"/>
      <c r="AS62" s="154"/>
      <c r="AT62" s="154"/>
      <c r="AU62" s="154"/>
      <c r="AV62" s="82">
        <f t="shared" si="5"/>
        <v>0</v>
      </c>
    </row>
    <row r="63" spans="1:48" s="270" customFormat="1" ht="12.75">
      <c r="A63" s="115" t="s">
        <v>162</v>
      </c>
      <c r="B63" s="115" t="s">
        <v>7</v>
      </c>
      <c r="C63" s="265"/>
      <c r="D63" s="266"/>
      <c r="E63" s="266"/>
      <c r="F63" s="266"/>
      <c r="G63" s="266"/>
      <c r="H63" s="266"/>
      <c r="I63" s="266"/>
      <c r="J63" s="267"/>
      <c r="K63" s="267"/>
      <c r="L63" s="267"/>
      <c r="M63" s="267"/>
      <c r="N63" s="266"/>
      <c r="O63" s="267"/>
      <c r="P63" s="267"/>
      <c r="Q63" s="267"/>
      <c r="R63" s="82">
        <f t="shared" si="3"/>
        <v>0</v>
      </c>
      <c r="S63" s="268"/>
      <c r="T63" s="268"/>
      <c r="U63" s="143"/>
      <c r="V63" s="143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6"/>
      <c r="AI63" s="266"/>
      <c r="AJ63" s="266"/>
      <c r="AK63" s="266"/>
      <c r="AL63" s="79">
        <f t="shared" si="4"/>
        <v>0</v>
      </c>
      <c r="AM63" s="269">
        <f>SUM(AM56+AM58+AM59+AM61+AM62)</f>
        <v>0</v>
      </c>
      <c r="AN63" s="269">
        <f>SUM(AN56+AN58+AN59+AN61+AN62)</f>
        <v>0</v>
      </c>
      <c r="AO63" s="269">
        <f>SUM(AO56+AO58+AO59+AO61+AO62)</f>
        <v>0</v>
      </c>
      <c r="AP63" s="269">
        <f>SUM(AP56+AP58+AP59+AP61+AP62)</f>
        <v>0</v>
      </c>
      <c r="AQ63" s="269"/>
      <c r="AR63" s="269">
        <f>SUM(AR56+AR58+AR59+AR61+AR62)</f>
        <v>36</v>
      </c>
      <c r="AS63" s="269">
        <f>SUM(AS56+AS58+AS59+AS61+AS62)</f>
        <v>36</v>
      </c>
      <c r="AT63" s="269">
        <f>SUM(AT56+AT58+AT59+AT61+AT62)</f>
        <v>36</v>
      </c>
      <c r="AU63" s="269">
        <f>SUM(AU56+AU58+AU59+AU61+AU62)</f>
        <v>36</v>
      </c>
      <c r="AV63" s="82">
        <f t="shared" si="5"/>
        <v>144</v>
      </c>
    </row>
    <row r="64" spans="1:48" s="120" customFormat="1" ht="38.25">
      <c r="A64" s="102" t="s">
        <v>49</v>
      </c>
      <c r="B64" s="102" t="s">
        <v>77</v>
      </c>
      <c r="C64" s="122">
        <f>SUM(C65:C66)</f>
        <v>2</v>
      </c>
      <c r="D64" s="122">
        <f aca="true" t="shared" si="14" ref="D64:AU64">SUM(D65:D66)</f>
        <v>2</v>
      </c>
      <c r="E64" s="122">
        <f t="shared" si="14"/>
        <v>2</v>
      </c>
      <c r="F64" s="122">
        <f t="shared" si="14"/>
        <v>2</v>
      </c>
      <c r="G64" s="122">
        <f t="shared" si="14"/>
        <v>2</v>
      </c>
      <c r="H64" s="122">
        <f t="shared" si="14"/>
        <v>2</v>
      </c>
      <c r="I64" s="122">
        <f t="shared" si="14"/>
        <v>2</v>
      </c>
      <c r="J64" s="122">
        <f t="shared" si="14"/>
        <v>2</v>
      </c>
      <c r="K64" s="122">
        <f t="shared" si="14"/>
        <v>4</v>
      </c>
      <c r="L64" s="122">
        <f t="shared" si="14"/>
        <v>4</v>
      </c>
      <c r="M64" s="122">
        <f t="shared" si="14"/>
        <v>4</v>
      </c>
      <c r="N64" s="122">
        <f t="shared" si="14"/>
        <v>4</v>
      </c>
      <c r="O64" s="122">
        <f t="shared" si="14"/>
        <v>4</v>
      </c>
      <c r="P64" s="122">
        <f t="shared" si="14"/>
        <v>4</v>
      </c>
      <c r="Q64" s="122">
        <f t="shared" si="14"/>
        <v>4</v>
      </c>
      <c r="R64" s="82">
        <f t="shared" si="3"/>
        <v>44</v>
      </c>
      <c r="S64" s="126">
        <f t="shared" si="14"/>
        <v>0</v>
      </c>
      <c r="T64" s="126">
        <f t="shared" si="14"/>
        <v>0</v>
      </c>
      <c r="U64" s="138">
        <f t="shared" si="14"/>
        <v>0</v>
      </c>
      <c r="V64" s="138">
        <f t="shared" si="14"/>
        <v>0</v>
      </c>
      <c r="W64" s="122">
        <f t="shared" si="14"/>
        <v>6</v>
      </c>
      <c r="X64" s="122">
        <f t="shared" si="14"/>
        <v>6</v>
      </c>
      <c r="Y64" s="122">
        <f t="shared" si="14"/>
        <v>6</v>
      </c>
      <c r="Z64" s="122">
        <f t="shared" si="14"/>
        <v>4</v>
      </c>
      <c r="AA64" s="122">
        <f t="shared" si="14"/>
        <v>4</v>
      </c>
      <c r="AB64" s="122">
        <f t="shared" si="14"/>
        <v>4</v>
      </c>
      <c r="AC64" s="122">
        <f t="shared" si="14"/>
        <v>4</v>
      </c>
      <c r="AD64" s="122">
        <f t="shared" si="14"/>
        <v>4</v>
      </c>
      <c r="AE64" s="122">
        <f t="shared" si="14"/>
        <v>4</v>
      </c>
      <c r="AF64" s="122">
        <f t="shared" si="14"/>
        <v>4</v>
      </c>
      <c r="AG64" s="122">
        <f t="shared" si="14"/>
        <v>4</v>
      </c>
      <c r="AH64" s="122">
        <f t="shared" si="14"/>
        <v>4</v>
      </c>
      <c r="AI64" s="122">
        <f t="shared" si="14"/>
        <v>4</v>
      </c>
      <c r="AJ64" s="122">
        <f t="shared" si="14"/>
        <v>4</v>
      </c>
      <c r="AK64" s="122">
        <f t="shared" si="14"/>
        <v>4</v>
      </c>
      <c r="AL64" s="79">
        <f t="shared" si="4"/>
        <v>66</v>
      </c>
      <c r="AM64" s="126">
        <f t="shared" si="14"/>
        <v>36</v>
      </c>
      <c r="AN64" s="126">
        <f t="shared" si="14"/>
        <v>0</v>
      </c>
      <c r="AO64" s="126">
        <f t="shared" si="14"/>
        <v>0</v>
      </c>
      <c r="AP64" s="126">
        <f t="shared" si="14"/>
        <v>0</v>
      </c>
      <c r="AQ64" s="136">
        <f t="shared" si="14"/>
        <v>12</v>
      </c>
      <c r="AR64" s="126">
        <f t="shared" si="14"/>
        <v>0</v>
      </c>
      <c r="AS64" s="126">
        <f t="shared" si="14"/>
        <v>0</v>
      </c>
      <c r="AT64" s="126">
        <f t="shared" si="14"/>
        <v>0</v>
      </c>
      <c r="AU64" s="126">
        <f t="shared" si="14"/>
        <v>0</v>
      </c>
      <c r="AV64" s="82">
        <f t="shared" si="5"/>
        <v>158</v>
      </c>
    </row>
    <row r="65" spans="1:48" ht="38.25">
      <c r="A65" s="99" t="s">
        <v>283</v>
      </c>
      <c r="B65" s="99" t="s">
        <v>284</v>
      </c>
      <c r="C65" s="77">
        <v>2</v>
      </c>
      <c r="D65" s="77">
        <v>2</v>
      </c>
      <c r="E65" s="77">
        <v>2</v>
      </c>
      <c r="F65" s="77">
        <v>2</v>
      </c>
      <c r="G65" s="77">
        <v>2</v>
      </c>
      <c r="H65" s="77">
        <v>2</v>
      </c>
      <c r="I65" s="77">
        <v>2</v>
      </c>
      <c r="J65" s="77">
        <v>2</v>
      </c>
      <c r="K65" s="77">
        <v>4</v>
      </c>
      <c r="L65" s="77">
        <v>4</v>
      </c>
      <c r="M65" s="77">
        <v>4</v>
      </c>
      <c r="N65" s="77">
        <v>4</v>
      </c>
      <c r="O65" s="77">
        <v>4</v>
      </c>
      <c r="P65" s="77">
        <v>4</v>
      </c>
      <c r="Q65" s="77">
        <v>4</v>
      </c>
      <c r="R65" s="82">
        <f t="shared" si="3"/>
        <v>44</v>
      </c>
      <c r="S65" s="155"/>
      <c r="T65" s="155"/>
      <c r="U65" s="162"/>
      <c r="V65" s="162"/>
      <c r="W65" s="78">
        <v>6</v>
      </c>
      <c r="X65" s="78">
        <v>6</v>
      </c>
      <c r="Y65" s="78">
        <v>6</v>
      </c>
      <c r="Z65" s="78">
        <v>4</v>
      </c>
      <c r="AA65" s="78">
        <v>4</v>
      </c>
      <c r="AB65" s="78">
        <v>4</v>
      </c>
      <c r="AC65" s="78">
        <v>4</v>
      </c>
      <c r="AD65" s="78">
        <v>4</v>
      </c>
      <c r="AE65" s="78">
        <v>4</v>
      </c>
      <c r="AF65" s="78">
        <v>4</v>
      </c>
      <c r="AG65" s="78">
        <v>4</v>
      </c>
      <c r="AH65" s="78">
        <v>4</v>
      </c>
      <c r="AI65" s="78">
        <v>4</v>
      </c>
      <c r="AJ65" s="78">
        <v>4</v>
      </c>
      <c r="AK65" s="78">
        <v>4</v>
      </c>
      <c r="AL65" s="79">
        <f t="shared" si="4"/>
        <v>66</v>
      </c>
      <c r="AM65" s="154"/>
      <c r="AN65" s="154"/>
      <c r="AO65" s="154"/>
      <c r="AP65" s="154"/>
      <c r="AQ65" s="144">
        <v>12</v>
      </c>
      <c r="AR65" s="154"/>
      <c r="AS65" s="154"/>
      <c r="AT65" s="154"/>
      <c r="AU65" s="154"/>
      <c r="AV65" s="82">
        <f t="shared" si="5"/>
        <v>122</v>
      </c>
    </row>
    <row r="66" spans="1:48" s="276" customFormat="1" ht="12.75">
      <c r="A66" s="110" t="s">
        <v>371</v>
      </c>
      <c r="B66" s="110" t="s">
        <v>6</v>
      </c>
      <c r="C66" s="272"/>
      <c r="D66" s="226"/>
      <c r="E66" s="226"/>
      <c r="F66" s="226"/>
      <c r="G66" s="226"/>
      <c r="H66" s="226"/>
      <c r="I66" s="226"/>
      <c r="J66" s="273"/>
      <c r="K66" s="273"/>
      <c r="L66" s="273"/>
      <c r="M66" s="273"/>
      <c r="N66" s="226"/>
      <c r="O66" s="273"/>
      <c r="P66" s="273"/>
      <c r="Q66" s="273"/>
      <c r="R66" s="226">
        <f t="shared" si="3"/>
        <v>0</v>
      </c>
      <c r="S66" s="274"/>
      <c r="T66" s="274"/>
      <c r="U66" s="141"/>
      <c r="V66" s="141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26"/>
      <c r="AI66" s="226"/>
      <c r="AJ66" s="226"/>
      <c r="AK66" s="226"/>
      <c r="AL66" s="273">
        <f t="shared" si="4"/>
        <v>0</v>
      </c>
      <c r="AM66" s="275">
        <v>36</v>
      </c>
      <c r="AN66" s="275"/>
      <c r="AO66" s="275"/>
      <c r="AP66" s="275"/>
      <c r="AQ66" s="144"/>
      <c r="AR66" s="275"/>
      <c r="AS66" s="275"/>
      <c r="AT66" s="275"/>
      <c r="AU66" s="275"/>
      <c r="AV66" s="226">
        <f t="shared" si="5"/>
        <v>36</v>
      </c>
    </row>
    <row r="67" spans="1:48" ht="25.5">
      <c r="A67" s="102" t="s">
        <v>51</v>
      </c>
      <c r="B67" s="102" t="s">
        <v>286</v>
      </c>
      <c r="C67" s="122">
        <f>SUM(C68:C69)</f>
        <v>0</v>
      </c>
      <c r="D67" s="122">
        <f aca="true" t="shared" si="15" ref="D67:AU67">SUM(D68:D69)</f>
        <v>0</v>
      </c>
      <c r="E67" s="122">
        <f t="shared" si="15"/>
        <v>0</v>
      </c>
      <c r="F67" s="122">
        <f t="shared" si="15"/>
        <v>0</v>
      </c>
      <c r="G67" s="122">
        <f t="shared" si="15"/>
        <v>0</v>
      </c>
      <c r="H67" s="122">
        <f t="shared" si="15"/>
        <v>0</v>
      </c>
      <c r="I67" s="122">
        <f t="shared" si="15"/>
        <v>0</v>
      </c>
      <c r="J67" s="122">
        <f t="shared" si="15"/>
        <v>0</v>
      </c>
      <c r="K67" s="122">
        <f t="shared" si="15"/>
        <v>0</v>
      </c>
      <c r="L67" s="122">
        <f t="shared" si="15"/>
        <v>0</v>
      </c>
      <c r="M67" s="122">
        <f t="shared" si="15"/>
        <v>0</v>
      </c>
      <c r="N67" s="122">
        <f t="shared" si="15"/>
        <v>0</v>
      </c>
      <c r="O67" s="122">
        <f t="shared" si="15"/>
        <v>0</v>
      </c>
      <c r="P67" s="122">
        <f t="shared" si="15"/>
        <v>0</v>
      </c>
      <c r="Q67" s="122">
        <f t="shared" si="15"/>
        <v>0</v>
      </c>
      <c r="R67" s="82">
        <f t="shared" si="3"/>
        <v>0</v>
      </c>
      <c r="S67" s="126">
        <f t="shared" si="15"/>
        <v>0</v>
      </c>
      <c r="T67" s="126">
        <f t="shared" si="15"/>
        <v>0</v>
      </c>
      <c r="U67" s="138">
        <f t="shared" si="15"/>
        <v>0</v>
      </c>
      <c r="V67" s="138">
        <f t="shared" si="15"/>
        <v>0</v>
      </c>
      <c r="W67" s="122">
        <f t="shared" si="15"/>
        <v>3</v>
      </c>
      <c r="X67" s="122">
        <f t="shared" si="15"/>
        <v>3</v>
      </c>
      <c r="Y67" s="122">
        <f t="shared" si="15"/>
        <v>2</v>
      </c>
      <c r="Z67" s="122">
        <f t="shared" si="15"/>
        <v>2</v>
      </c>
      <c r="AA67" s="122">
        <f t="shared" si="15"/>
        <v>3</v>
      </c>
      <c r="AB67" s="122">
        <f t="shared" si="15"/>
        <v>3</v>
      </c>
      <c r="AC67" s="122">
        <f t="shared" si="15"/>
        <v>4</v>
      </c>
      <c r="AD67" s="122">
        <f t="shared" si="15"/>
        <v>4</v>
      </c>
      <c r="AE67" s="122">
        <f t="shared" si="15"/>
        <v>4</v>
      </c>
      <c r="AF67" s="122">
        <f t="shared" si="15"/>
        <v>4</v>
      </c>
      <c r="AG67" s="122">
        <f t="shared" si="15"/>
        <v>4</v>
      </c>
      <c r="AH67" s="122">
        <f t="shared" si="15"/>
        <v>1</v>
      </c>
      <c r="AI67" s="122">
        <f t="shared" si="15"/>
        <v>3</v>
      </c>
      <c r="AJ67" s="122">
        <f t="shared" si="15"/>
        <v>0</v>
      </c>
      <c r="AK67" s="122">
        <f t="shared" si="15"/>
        <v>0</v>
      </c>
      <c r="AL67" s="79">
        <f t="shared" si="4"/>
        <v>40</v>
      </c>
      <c r="AM67" s="126">
        <f t="shared" si="15"/>
        <v>0</v>
      </c>
      <c r="AN67" s="126">
        <f t="shared" si="15"/>
        <v>0</v>
      </c>
      <c r="AO67" s="126">
        <f t="shared" si="15"/>
        <v>0</v>
      </c>
      <c r="AP67" s="126">
        <f t="shared" si="15"/>
        <v>0</v>
      </c>
      <c r="AQ67" s="136">
        <f t="shared" si="15"/>
        <v>0</v>
      </c>
      <c r="AR67" s="126">
        <f t="shared" si="15"/>
        <v>0</v>
      </c>
      <c r="AS67" s="126">
        <f t="shared" si="15"/>
        <v>0</v>
      </c>
      <c r="AT67" s="126">
        <f t="shared" si="15"/>
        <v>0</v>
      </c>
      <c r="AU67" s="126">
        <f t="shared" si="15"/>
        <v>0</v>
      </c>
      <c r="AV67" s="82">
        <f t="shared" si="5"/>
        <v>40</v>
      </c>
    </row>
    <row r="68" spans="1:48" ht="25.5">
      <c r="A68" s="99" t="s">
        <v>80</v>
      </c>
      <c r="B68" s="99" t="s">
        <v>81</v>
      </c>
      <c r="C68" s="84"/>
      <c r="D68" s="77"/>
      <c r="E68" s="77"/>
      <c r="F68" s="77"/>
      <c r="G68" s="77"/>
      <c r="H68" s="77"/>
      <c r="I68" s="77"/>
      <c r="J68" s="78"/>
      <c r="K68" s="78"/>
      <c r="L68" s="78"/>
      <c r="M68" s="78"/>
      <c r="N68" s="77"/>
      <c r="O68" s="78"/>
      <c r="P68" s="78"/>
      <c r="Q68" s="78"/>
      <c r="R68" s="82">
        <f t="shared" si="3"/>
        <v>0</v>
      </c>
      <c r="S68" s="155"/>
      <c r="T68" s="155"/>
      <c r="U68" s="162"/>
      <c r="V68" s="162"/>
      <c r="W68" s="78">
        <v>3</v>
      </c>
      <c r="X68" s="78">
        <v>3</v>
      </c>
      <c r="Y68" s="78">
        <v>2</v>
      </c>
      <c r="Z68" s="78">
        <v>2</v>
      </c>
      <c r="AA68" s="78">
        <v>3</v>
      </c>
      <c r="AB68" s="78">
        <v>3</v>
      </c>
      <c r="AC68" s="78">
        <v>4</v>
      </c>
      <c r="AD68" s="78">
        <v>4</v>
      </c>
      <c r="AE68" s="78">
        <v>4</v>
      </c>
      <c r="AF68" s="78">
        <v>4</v>
      </c>
      <c r="AG68" s="78">
        <v>4</v>
      </c>
      <c r="AH68" s="78">
        <v>1</v>
      </c>
      <c r="AI68" s="78">
        <v>3</v>
      </c>
      <c r="AJ68" s="78"/>
      <c r="AK68" s="78"/>
      <c r="AL68" s="79">
        <f t="shared" si="4"/>
        <v>40</v>
      </c>
      <c r="AM68" s="154"/>
      <c r="AN68" s="154"/>
      <c r="AO68" s="154"/>
      <c r="AP68" s="154"/>
      <c r="AQ68" s="158"/>
      <c r="AR68" s="154"/>
      <c r="AS68" s="154"/>
      <c r="AT68" s="154"/>
      <c r="AU68" s="154"/>
      <c r="AV68" s="82">
        <f t="shared" si="5"/>
        <v>40</v>
      </c>
    </row>
    <row r="69" spans="1:48" s="284" customFormat="1" ht="12.75">
      <c r="A69" s="115" t="s">
        <v>285</v>
      </c>
      <c r="B69" s="115" t="s">
        <v>7</v>
      </c>
      <c r="C69" s="278"/>
      <c r="D69" s="279"/>
      <c r="E69" s="279"/>
      <c r="F69" s="279"/>
      <c r="G69" s="279"/>
      <c r="H69" s="279"/>
      <c r="I69" s="279"/>
      <c r="J69" s="280"/>
      <c r="K69" s="280"/>
      <c r="L69" s="280"/>
      <c r="M69" s="280"/>
      <c r="N69" s="279"/>
      <c r="O69" s="280"/>
      <c r="P69" s="280"/>
      <c r="Q69" s="280"/>
      <c r="R69" s="279">
        <f t="shared" si="3"/>
        <v>0</v>
      </c>
      <c r="S69" s="281"/>
      <c r="T69" s="281"/>
      <c r="U69" s="282"/>
      <c r="V69" s="282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79"/>
      <c r="AI69" s="279"/>
      <c r="AJ69" s="279"/>
      <c r="AK69" s="279"/>
      <c r="AL69" s="280">
        <f t="shared" si="4"/>
        <v>0</v>
      </c>
      <c r="AM69" s="271"/>
      <c r="AN69" s="271"/>
      <c r="AO69" s="271"/>
      <c r="AP69" s="271"/>
      <c r="AQ69" s="283"/>
      <c r="AR69" s="271"/>
      <c r="AS69" s="271"/>
      <c r="AT69" s="271"/>
      <c r="AU69" s="271"/>
      <c r="AV69" s="279">
        <f t="shared" si="5"/>
        <v>0</v>
      </c>
    </row>
    <row r="70" spans="1:48" ht="38.25">
      <c r="A70" s="103" t="s">
        <v>232</v>
      </c>
      <c r="B70" s="103" t="s">
        <v>287</v>
      </c>
      <c r="C70" s="124">
        <f>SUM(C72)</f>
        <v>0</v>
      </c>
      <c r="D70" s="124">
        <f aca="true" t="shared" si="16" ref="D70:AU70">SUM(D72)</f>
        <v>0</v>
      </c>
      <c r="E70" s="124">
        <f t="shared" si="16"/>
        <v>0</v>
      </c>
      <c r="F70" s="124">
        <f t="shared" si="16"/>
        <v>0</v>
      </c>
      <c r="G70" s="124">
        <f t="shared" si="16"/>
        <v>0</v>
      </c>
      <c r="H70" s="124">
        <f t="shared" si="16"/>
        <v>0</v>
      </c>
      <c r="I70" s="124">
        <f t="shared" si="16"/>
        <v>0</v>
      </c>
      <c r="J70" s="124">
        <f t="shared" si="16"/>
        <v>0</v>
      </c>
      <c r="K70" s="124">
        <f t="shared" si="16"/>
        <v>0</v>
      </c>
      <c r="L70" s="124">
        <f t="shared" si="16"/>
        <v>0</v>
      </c>
      <c r="M70" s="124">
        <f t="shared" si="16"/>
        <v>0</v>
      </c>
      <c r="N70" s="124">
        <f t="shared" si="16"/>
        <v>0</v>
      </c>
      <c r="O70" s="124">
        <f t="shared" si="16"/>
        <v>0</v>
      </c>
      <c r="P70" s="124">
        <f t="shared" si="16"/>
        <v>0</v>
      </c>
      <c r="Q70" s="124">
        <f t="shared" si="16"/>
        <v>0</v>
      </c>
      <c r="R70" s="82">
        <f t="shared" si="3"/>
        <v>0</v>
      </c>
      <c r="S70" s="126">
        <f t="shared" si="16"/>
        <v>0</v>
      </c>
      <c r="T70" s="126">
        <f t="shared" si="16"/>
        <v>0</v>
      </c>
      <c r="U70" s="138">
        <f t="shared" si="16"/>
        <v>0</v>
      </c>
      <c r="V70" s="138">
        <f t="shared" si="16"/>
        <v>0</v>
      </c>
      <c r="W70" s="124">
        <f>SUM(W71+W72)</f>
        <v>3</v>
      </c>
      <c r="X70" s="124">
        <f aca="true" t="shared" si="17" ref="X70:AK70">SUM(X71+X72)</f>
        <v>3</v>
      </c>
      <c r="Y70" s="124">
        <f t="shared" si="17"/>
        <v>3</v>
      </c>
      <c r="Z70" s="124">
        <f t="shared" si="17"/>
        <v>3</v>
      </c>
      <c r="AA70" s="124">
        <f t="shared" si="17"/>
        <v>3</v>
      </c>
      <c r="AB70" s="124">
        <f t="shared" si="17"/>
        <v>3</v>
      </c>
      <c r="AC70" s="124">
        <f t="shared" si="17"/>
        <v>2</v>
      </c>
      <c r="AD70" s="124">
        <f t="shared" si="17"/>
        <v>2</v>
      </c>
      <c r="AE70" s="124">
        <f t="shared" si="17"/>
        <v>2</v>
      </c>
      <c r="AF70" s="124">
        <f t="shared" si="17"/>
        <v>2</v>
      </c>
      <c r="AG70" s="124">
        <f t="shared" si="17"/>
        <v>2</v>
      </c>
      <c r="AH70" s="124">
        <f t="shared" si="17"/>
        <v>3</v>
      </c>
      <c r="AI70" s="124">
        <f t="shared" si="17"/>
        <v>3</v>
      </c>
      <c r="AJ70" s="124">
        <f t="shared" si="17"/>
        <v>2</v>
      </c>
      <c r="AK70" s="124">
        <f t="shared" si="17"/>
        <v>0</v>
      </c>
      <c r="AL70" s="205"/>
      <c r="AM70" s="126">
        <f t="shared" si="16"/>
        <v>0</v>
      </c>
      <c r="AN70" s="126">
        <f t="shared" si="16"/>
        <v>36</v>
      </c>
      <c r="AO70" s="126">
        <f t="shared" si="16"/>
        <v>36</v>
      </c>
      <c r="AP70" s="126">
        <f t="shared" si="16"/>
        <v>36</v>
      </c>
      <c r="AQ70" s="136">
        <f t="shared" si="16"/>
        <v>0</v>
      </c>
      <c r="AR70" s="126">
        <f t="shared" si="16"/>
        <v>0</v>
      </c>
      <c r="AS70" s="126">
        <f t="shared" si="16"/>
        <v>0</v>
      </c>
      <c r="AT70" s="126">
        <f t="shared" si="16"/>
        <v>0</v>
      </c>
      <c r="AU70" s="126">
        <f t="shared" si="16"/>
        <v>0</v>
      </c>
      <c r="AV70" s="82">
        <f t="shared" si="5"/>
        <v>108</v>
      </c>
    </row>
    <row r="71" spans="1:48" ht="45">
      <c r="A71" s="196" t="s">
        <v>359</v>
      </c>
      <c r="B71" s="296" t="s">
        <v>360</v>
      </c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82"/>
      <c r="S71" s="126"/>
      <c r="T71" s="126"/>
      <c r="U71" s="138"/>
      <c r="V71" s="138"/>
      <c r="W71" s="204">
        <v>3</v>
      </c>
      <c r="X71" s="204">
        <v>3</v>
      </c>
      <c r="Y71" s="204">
        <v>3</v>
      </c>
      <c r="Z71" s="204">
        <v>3</v>
      </c>
      <c r="AA71" s="204">
        <v>3</v>
      </c>
      <c r="AB71" s="204">
        <v>3</v>
      </c>
      <c r="AC71" s="204">
        <v>2</v>
      </c>
      <c r="AD71" s="204">
        <v>2</v>
      </c>
      <c r="AE71" s="204">
        <v>2</v>
      </c>
      <c r="AF71" s="204">
        <v>2</v>
      </c>
      <c r="AG71" s="204">
        <v>2</v>
      </c>
      <c r="AH71" s="204">
        <v>3</v>
      </c>
      <c r="AI71" s="204">
        <v>3</v>
      </c>
      <c r="AJ71" s="204">
        <v>2</v>
      </c>
      <c r="AK71" s="204"/>
      <c r="AL71" s="79">
        <f t="shared" si="4"/>
        <v>36</v>
      </c>
      <c r="AM71" s="126"/>
      <c r="AN71" s="126"/>
      <c r="AO71" s="126"/>
      <c r="AP71" s="126"/>
      <c r="AQ71" s="144">
        <v>12</v>
      </c>
      <c r="AR71" s="126"/>
      <c r="AS71" s="126"/>
      <c r="AT71" s="126"/>
      <c r="AU71" s="126"/>
      <c r="AV71" s="82">
        <f t="shared" si="5"/>
        <v>48</v>
      </c>
    </row>
    <row r="72" spans="1:48" s="276" customFormat="1" ht="12.75">
      <c r="A72" s="110" t="s">
        <v>338</v>
      </c>
      <c r="B72" s="110" t="s">
        <v>6</v>
      </c>
      <c r="C72" s="272"/>
      <c r="D72" s="226"/>
      <c r="E72" s="226"/>
      <c r="F72" s="226"/>
      <c r="G72" s="226"/>
      <c r="H72" s="226"/>
      <c r="I72" s="226"/>
      <c r="J72" s="273"/>
      <c r="K72" s="273"/>
      <c r="L72" s="273"/>
      <c r="M72" s="273"/>
      <c r="N72" s="226"/>
      <c r="O72" s="273"/>
      <c r="P72" s="273"/>
      <c r="Q72" s="273"/>
      <c r="R72" s="82">
        <f t="shared" si="3"/>
        <v>0</v>
      </c>
      <c r="S72" s="274"/>
      <c r="T72" s="274"/>
      <c r="U72" s="141"/>
      <c r="V72" s="141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26"/>
      <c r="AI72" s="226"/>
      <c r="AJ72" s="226"/>
      <c r="AK72" s="226"/>
      <c r="AL72" s="79">
        <f t="shared" si="4"/>
        <v>0</v>
      </c>
      <c r="AM72" s="275"/>
      <c r="AN72" s="275">
        <v>36</v>
      </c>
      <c r="AO72" s="275">
        <v>36</v>
      </c>
      <c r="AP72" s="275">
        <v>36</v>
      </c>
      <c r="AQ72" s="144"/>
      <c r="AR72" s="275"/>
      <c r="AS72" s="275"/>
      <c r="AT72" s="275"/>
      <c r="AU72" s="275"/>
      <c r="AV72" s="82">
        <f t="shared" si="5"/>
        <v>108</v>
      </c>
    </row>
    <row r="73" spans="1:48" s="120" customFormat="1" ht="12.75">
      <c r="A73" s="133" t="s">
        <v>52</v>
      </c>
      <c r="B73" s="133" t="s">
        <v>337</v>
      </c>
      <c r="C73" s="134"/>
      <c r="D73" s="132"/>
      <c r="E73" s="132"/>
      <c r="F73" s="132"/>
      <c r="G73" s="132"/>
      <c r="H73" s="132"/>
      <c r="I73" s="132"/>
      <c r="J73" s="135"/>
      <c r="K73" s="135"/>
      <c r="L73" s="135"/>
      <c r="M73" s="135"/>
      <c r="N73" s="132"/>
      <c r="O73" s="135"/>
      <c r="P73" s="135"/>
      <c r="Q73" s="135"/>
      <c r="R73" s="82">
        <f>SUM(C73:Q73)</f>
        <v>0</v>
      </c>
      <c r="S73" s="166"/>
      <c r="T73" s="166"/>
      <c r="U73" s="139"/>
      <c r="V73" s="139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2"/>
      <c r="AI73" s="132"/>
      <c r="AJ73" s="132"/>
      <c r="AK73" s="132"/>
      <c r="AL73" s="79">
        <f>SUM(W73:AK73)</f>
        <v>0</v>
      </c>
      <c r="AM73" s="126"/>
      <c r="AN73" s="126"/>
      <c r="AO73" s="126"/>
      <c r="AP73" s="126"/>
      <c r="AQ73" s="136"/>
      <c r="AR73" s="126"/>
      <c r="AS73" s="126"/>
      <c r="AT73" s="126"/>
      <c r="AU73" s="126"/>
      <c r="AV73" s="82">
        <f>SUM(R73+S73+T73+AL73+AM73+AN73+AO73+AP73+AQ73+AR73+AS73+AT73+AU73)</f>
        <v>0</v>
      </c>
    </row>
    <row r="74" spans="1:48" ht="25.5">
      <c r="A74" s="102" t="s">
        <v>53</v>
      </c>
      <c r="B74" s="102" t="s">
        <v>234</v>
      </c>
      <c r="C74" s="80"/>
      <c r="D74" s="80"/>
      <c r="E74" s="80"/>
      <c r="F74" s="80"/>
      <c r="G74" s="80"/>
      <c r="H74" s="80"/>
      <c r="I74" s="80"/>
      <c r="J74" s="81"/>
      <c r="K74" s="81"/>
      <c r="L74" s="81"/>
      <c r="M74" s="81"/>
      <c r="N74" s="80"/>
      <c r="O74" s="81"/>
      <c r="P74" s="81"/>
      <c r="Q74" s="81"/>
      <c r="R74" s="82">
        <f>SUM(C74:Q74)</f>
        <v>0</v>
      </c>
      <c r="S74" s="155"/>
      <c r="T74" s="155"/>
      <c r="U74" s="162"/>
      <c r="V74" s="162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0"/>
      <c r="AI74" s="80"/>
      <c r="AJ74" s="80"/>
      <c r="AK74" s="80"/>
      <c r="AL74" s="79">
        <f>SUM(W74:AK74)</f>
        <v>0</v>
      </c>
      <c r="AM74" s="154"/>
      <c r="AN74" s="154"/>
      <c r="AO74" s="154"/>
      <c r="AP74" s="154"/>
      <c r="AQ74" s="158"/>
      <c r="AR74" s="154"/>
      <c r="AS74" s="154"/>
      <c r="AT74" s="154"/>
      <c r="AU74" s="154"/>
      <c r="AV74" s="82">
        <f>SUM(R74+S74+T74+AL74+AM74+AN74+AO74+AP74+AQ74+AR74+AS74+AT74+AU74)</f>
        <v>0</v>
      </c>
    </row>
    <row r="75" spans="1:48" ht="14.25">
      <c r="A75" s="420" t="s">
        <v>288</v>
      </c>
      <c r="B75" s="420"/>
      <c r="C75" s="122">
        <f aca="true" t="shared" si="18" ref="C75:Q75">SUM(C8+C23+C30+C34+C54+C73+C74)</f>
        <v>36</v>
      </c>
      <c r="D75" s="122">
        <f t="shared" si="18"/>
        <v>36</v>
      </c>
      <c r="E75" s="122">
        <f t="shared" si="18"/>
        <v>36</v>
      </c>
      <c r="F75" s="122">
        <f t="shared" si="18"/>
        <v>36</v>
      </c>
      <c r="G75" s="122">
        <f t="shared" si="18"/>
        <v>36</v>
      </c>
      <c r="H75" s="122">
        <f t="shared" si="18"/>
        <v>36</v>
      </c>
      <c r="I75" s="122">
        <f t="shared" si="18"/>
        <v>36</v>
      </c>
      <c r="J75" s="122">
        <f t="shared" si="18"/>
        <v>36</v>
      </c>
      <c r="K75" s="122">
        <f t="shared" si="18"/>
        <v>36</v>
      </c>
      <c r="L75" s="122">
        <f t="shared" si="18"/>
        <v>36</v>
      </c>
      <c r="M75" s="122">
        <f t="shared" si="18"/>
        <v>36</v>
      </c>
      <c r="N75" s="122">
        <f t="shared" si="18"/>
        <v>36</v>
      </c>
      <c r="O75" s="122">
        <f t="shared" si="18"/>
        <v>36</v>
      </c>
      <c r="P75" s="122">
        <f t="shared" si="18"/>
        <v>36</v>
      </c>
      <c r="Q75" s="122">
        <f t="shared" si="18"/>
        <v>36</v>
      </c>
      <c r="R75" s="82">
        <f>SUM(C75:Q75)</f>
        <v>540</v>
      </c>
      <c r="S75" s="126">
        <f aca="true" t="shared" si="19" ref="S75:AK75">SUM(S8+S23+S30+S34+S54+S73+S74)</f>
        <v>36</v>
      </c>
      <c r="T75" s="126">
        <f t="shared" si="19"/>
        <v>36</v>
      </c>
      <c r="U75" s="138">
        <f t="shared" si="19"/>
        <v>0</v>
      </c>
      <c r="V75" s="138">
        <f t="shared" si="19"/>
        <v>0</v>
      </c>
      <c r="W75" s="122">
        <f t="shared" si="19"/>
        <v>36</v>
      </c>
      <c r="X75" s="122">
        <f t="shared" si="19"/>
        <v>36</v>
      </c>
      <c r="Y75" s="122">
        <f t="shared" si="19"/>
        <v>36</v>
      </c>
      <c r="Z75" s="122">
        <f t="shared" si="19"/>
        <v>36</v>
      </c>
      <c r="AA75" s="122">
        <f t="shared" si="19"/>
        <v>36</v>
      </c>
      <c r="AB75" s="122">
        <f t="shared" si="19"/>
        <v>36</v>
      </c>
      <c r="AC75" s="122">
        <f t="shared" si="19"/>
        <v>36</v>
      </c>
      <c r="AD75" s="122">
        <f t="shared" si="19"/>
        <v>36</v>
      </c>
      <c r="AE75" s="122">
        <f t="shared" si="19"/>
        <v>36</v>
      </c>
      <c r="AF75" s="122">
        <f t="shared" si="19"/>
        <v>36</v>
      </c>
      <c r="AG75" s="122">
        <f t="shared" si="19"/>
        <v>36</v>
      </c>
      <c r="AH75" s="122">
        <f t="shared" si="19"/>
        <v>36</v>
      </c>
      <c r="AI75" s="122">
        <f t="shared" si="19"/>
        <v>36</v>
      </c>
      <c r="AJ75" s="122">
        <f t="shared" si="19"/>
        <v>36</v>
      </c>
      <c r="AK75" s="122">
        <f t="shared" si="19"/>
        <v>36</v>
      </c>
      <c r="AL75" s="79">
        <f>SUM(W75:AK75)</f>
        <v>540</v>
      </c>
      <c r="AM75" s="126">
        <f aca="true" t="shared" si="20" ref="AM75:AU75">SUM(AM8+AM23+AM30+AM34+AM54+AM73+AM74)</f>
        <v>36</v>
      </c>
      <c r="AN75" s="126">
        <f t="shared" si="20"/>
        <v>36</v>
      </c>
      <c r="AO75" s="126">
        <f t="shared" si="20"/>
        <v>36</v>
      </c>
      <c r="AP75" s="126">
        <f t="shared" si="20"/>
        <v>36</v>
      </c>
      <c r="AQ75" s="136">
        <f t="shared" si="20"/>
        <v>36</v>
      </c>
      <c r="AR75" s="126">
        <f t="shared" si="20"/>
        <v>36</v>
      </c>
      <c r="AS75" s="126">
        <f t="shared" si="20"/>
        <v>36</v>
      </c>
      <c r="AT75" s="126">
        <f t="shared" si="20"/>
        <v>36</v>
      </c>
      <c r="AU75" s="126">
        <f t="shared" si="20"/>
        <v>36</v>
      </c>
      <c r="AV75" s="82">
        <f>SUM(R75+S75+T75+AL75+AM75+AN75+AO75+AP75+AQ75+AR75+AS75+AT75+AU75)</f>
        <v>1476</v>
      </c>
    </row>
  </sheetData>
  <sheetProtection/>
  <mergeCells count="15">
    <mergeCell ref="A75:B75"/>
    <mergeCell ref="A1:AV1"/>
    <mergeCell ref="C3:F3"/>
    <mergeCell ref="G3:K3"/>
    <mergeCell ref="L3:O3"/>
    <mergeCell ref="P3:T3"/>
    <mergeCell ref="U3:Y3"/>
    <mergeCell ref="Z3:AC3"/>
    <mergeCell ref="AD3:AG3"/>
    <mergeCell ref="AH3:AK3"/>
    <mergeCell ref="AM3:AQ3"/>
    <mergeCell ref="AR3:AU3"/>
    <mergeCell ref="A5:A6"/>
    <mergeCell ref="B5:B6"/>
    <mergeCell ref="C6:AV6"/>
  </mergeCells>
  <printOptions/>
  <pageMargins left="0" right="0" top="0.7874015748031497" bottom="0" header="0.31496062992125984" footer="0.31496062992125984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75"/>
  <sheetViews>
    <sheetView zoomScale="60" zoomScaleNormal="60" zoomScalePageLayoutView="0" workbookViewId="0" topLeftCell="A4">
      <selection activeCell="BK30" sqref="BK30"/>
    </sheetView>
  </sheetViews>
  <sheetFormatPr defaultColWidth="9.00390625" defaultRowHeight="12.75"/>
  <cols>
    <col min="1" max="1" width="10.75390625" style="109" customWidth="1"/>
    <col min="2" max="2" width="33.75390625" style="104" customWidth="1"/>
    <col min="3" max="19" width="3.75390625" style="153" customWidth="1"/>
    <col min="20" max="20" width="3.75390625" style="120" customWidth="1"/>
    <col min="21" max="22" width="3.75390625" style="83" customWidth="1"/>
    <col min="23" max="35" width="3.75390625" style="153" customWidth="1"/>
    <col min="36" max="37" width="3.75390625" style="120" customWidth="1"/>
    <col min="38" max="41" width="3.75390625" style="153" customWidth="1"/>
    <col min="42" max="45" width="3.75390625" style="83" customWidth="1"/>
    <col min="46" max="47" width="3.75390625" style="120" customWidth="1"/>
    <col min="48" max="48" width="5.75390625" style="120" customWidth="1"/>
    <col min="49" max="16384" width="9.125" style="83" customWidth="1"/>
  </cols>
  <sheetData>
    <row r="1" spans="1:48" s="38" customFormat="1" ht="31.5" customHeight="1">
      <c r="A1" s="330" t="s">
        <v>342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</row>
    <row r="3" spans="1:48" ht="21">
      <c r="A3" s="56" t="s">
        <v>18</v>
      </c>
      <c r="B3" s="93" t="s">
        <v>289</v>
      </c>
      <c r="C3" s="435" t="s">
        <v>291</v>
      </c>
      <c r="D3" s="436"/>
      <c r="E3" s="436"/>
      <c r="F3" s="437"/>
      <c r="G3" s="435" t="s">
        <v>296</v>
      </c>
      <c r="H3" s="436"/>
      <c r="I3" s="436"/>
      <c r="J3" s="436"/>
      <c r="K3" s="437"/>
      <c r="L3" s="432" t="s">
        <v>307</v>
      </c>
      <c r="M3" s="433"/>
      <c r="N3" s="433"/>
      <c r="O3" s="434"/>
      <c r="P3" s="435" t="s">
        <v>316</v>
      </c>
      <c r="Q3" s="436"/>
      <c r="R3" s="436"/>
      <c r="S3" s="437"/>
      <c r="T3" s="220"/>
      <c r="U3" s="421" t="s">
        <v>321</v>
      </c>
      <c r="V3" s="422"/>
      <c r="W3" s="422"/>
      <c r="X3" s="422"/>
      <c r="Y3" s="423"/>
      <c r="Z3" s="432" t="s">
        <v>327</v>
      </c>
      <c r="AA3" s="433"/>
      <c r="AB3" s="433"/>
      <c r="AC3" s="434"/>
      <c r="AD3" s="432" t="s">
        <v>328</v>
      </c>
      <c r="AE3" s="433"/>
      <c r="AF3" s="433"/>
      <c r="AG3" s="434"/>
      <c r="AH3" s="421" t="s">
        <v>329</v>
      </c>
      <c r="AI3" s="422"/>
      <c r="AJ3" s="422"/>
      <c r="AK3" s="422"/>
      <c r="AL3" s="423"/>
      <c r="AM3" s="421" t="s">
        <v>330</v>
      </c>
      <c r="AN3" s="422"/>
      <c r="AO3" s="422"/>
      <c r="AP3" s="422"/>
      <c r="AQ3" s="423"/>
      <c r="AR3" s="421" t="s">
        <v>332</v>
      </c>
      <c r="AS3" s="422"/>
      <c r="AT3" s="422"/>
      <c r="AU3" s="423"/>
      <c r="AV3" s="82" t="s">
        <v>265</v>
      </c>
    </row>
    <row r="4" spans="1:48" s="91" customFormat="1" ht="12.75">
      <c r="A4" s="105"/>
      <c r="B4" s="94"/>
      <c r="C4" s="151">
        <v>1</v>
      </c>
      <c r="D4" s="151">
        <v>8</v>
      </c>
      <c r="E4" s="151">
        <v>15</v>
      </c>
      <c r="F4" s="151">
        <v>22</v>
      </c>
      <c r="G4" s="151" t="s">
        <v>297</v>
      </c>
      <c r="H4" s="151" t="s">
        <v>299</v>
      </c>
      <c r="I4" s="151" t="s">
        <v>301</v>
      </c>
      <c r="J4" s="151" t="s">
        <v>303</v>
      </c>
      <c r="K4" s="208" t="s">
        <v>305</v>
      </c>
      <c r="L4" s="208" t="s">
        <v>308</v>
      </c>
      <c r="M4" s="208" t="s">
        <v>310</v>
      </c>
      <c r="N4" s="208" t="s">
        <v>312</v>
      </c>
      <c r="O4" s="208" t="s">
        <v>314</v>
      </c>
      <c r="P4" s="151" t="s">
        <v>317</v>
      </c>
      <c r="Q4" s="151" t="s">
        <v>318</v>
      </c>
      <c r="R4" s="151" t="s">
        <v>319</v>
      </c>
      <c r="S4" s="208" t="s">
        <v>320</v>
      </c>
      <c r="T4" s="221"/>
      <c r="U4" s="87" t="s">
        <v>297</v>
      </c>
      <c r="V4" s="87" t="s">
        <v>298</v>
      </c>
      <c r="W4" s="208" t="s">
        <v>300</v>
      </c>
      <c r="X4" s="208" t="s">
        <v>302</v>
      </c>
      <c r="Y4" s="208" t="s">
        <v>304</v>
      </c>
      <c r="Z4" s="208" t="s">
        <v>306</v>
      </c>
      <c r="AA4" s="208" t="s">
        <v>309</v>
      </c>
      <c r="AB4" s="208" t="s">
        <v>311</v>
      </c>
      <c r="AC4" s="208" t="s">
        <v>313</v>
      </c>
      <c r="AD4" s="151" t="s">
        <v>306</v>
      </c>
      <c r="AE4" s="151" t="s">
        <v>309</v>
      </c>
      <c r="AF4" s="151" t="s">
        <v>311</v>
      </c>
      <c r="AG4" s="151" t="s">
        <v>313</v>
      </c>
      <c r="AH4" s="151" t="s">
        <v>315</v>
      </c>
      <c r="AI4" s="151" t="s">
        <v>299</v>
      </c>
      <c r="AJ4" s="90"/>
      <c r="AK4" s="90" t="s">
        <v>301</v>
      </c>
      <c r="AL4" s="151" t="s">
        <v>303</v>
      </c>
      <c r="AM4" s="151" t="s">
        <v>305</v>
      </c>
      <c r="AN4" s="151" t="s">
        <v>322</v>
      </c>
      <c r="AO4" s="151" t="s">
        <v>323</v>
      </c>
      <c r="AP4" s="86" t="s">
        <v>324</v>
      </c>
      <c r="AQ4" s="86" t="s">
        <v>325</v>
      </c>
      <c r="AR4" s="86" t="s">
        <v>317</v>
      </c>
      <c r="AS4" s="86" t="s">
        <v>318</v>
      </c>
      <c r="AT4" s="90" t="s">
        <v>319</v>
      </c>
      <c r="AU4" s="90" t="s">
        <v>325</v>
      </c>
      <c r="AV4" s="90"/>
    </row>
    <row r="5" spans="1:48" s="92" customFormat="1" ht="12">
      <c r="A5" s="424"/>
      <c r="B5" s="425"/>
      <c r="C5" s="152" t="s">
        <v>292</v>
      </c>
      <c r="D5" s="152" t="s">
        <v>293</v>
      </c>
      <c r="E5" s="152" t="s">
        <v>294</v>
      </c>
      <c r="F5" s="152" t="s">
        <v>295</v>
      </c>
      <c r="G5" s="152" t="s">
        <v>298</v>
      </c>
      <c r="H5" s="152" t="s">
        <v>300</v>
      </c>
      <c r="I5" s="152" t="s">
        <v>302</v>
      </c>
      <c r="J5" s="209" t="s">
        <v>304</v>
      </c>
      <c r="K5" s="209" t="s">
        <v>306</v>
      </c>
      <c r="L5" s="209" t="s">
        <v>309</v>
      </c>
      <c r="M5" s="209" t="s">
        <v>311</v>
      </c>
      <c r="N5" s="152" t="s">
        <v>313</v>
      </c>
      <c r="O5" s="209" t="s">
        <v>315</v>
      </c>
      <c r="P5" s="209" t="s">
        <v>292</v>
      </c>
      <c r="Q5" s="209" t="s">
        <v>293</v>
      </c>
      <c r="R5" s="209" t="s">
        <v>294</v>
      </c>
      <c r="S5" s="209" t="s">
        <v>295</v>
      </c>
      <c r="T5" s="219"/>
      <c r="U5" s="89" t="s">
        <v>322</v>
      </c>
      <c r="V5" s="89" t="s">
        <v>323</v>
      </c>
      <c r="W5" s="209" t="s">
        <v>324</v>
      </c>
      <c r="X5" s="209" t="s">
        <v>325</v>
      </c>
      <c r="Y5" s="209" t="s">
        <v>326</v>
      </c>
      <c r="Z5" s="209" t="s">
        <v>318</v>
      </c>
      <c r="AA5" s="209" t="s">
        <v>319</v>
      </c>
      <c r="AB5" s="209" t="s">
        <v>320</v>
      </c>
      <c r="AC5" s="209" t="s">
        <v>326</v>
      </c>
      <c r="AD5" s="209" t="s">
        <v>318</v>
      </c>
      <c r="AE5" s="209" t="s">
        <v>319</v>
      </c>
      <c r="AF5" s="209" t="s">
        <v>320</v>
      </c>
      <c r="AG5" s="152" t="s">
        <v>297</v>
      </c>
      <c r="AH5" s="152" t="s">
        <v>298</v>
      </c>
      <c r="AI5" s="152" t="s">
        <v>300</v>
      </c>
      <c r="AJ5" s="121"/>
      <c r="AK5" s="121" t="s">
        <v>302</v>
      </c>
      <c r="AL5" s="152" t="s">
        <v>304</v>
      </c>
      <c r="AM5" s="152" t="s">
        <v>308</v>
      </c>
      <c r="AN5" s="152" t="s">
        <v>310</v>
      </c>
      <c r="AO5" s="152" t="s">
        <v>312</v>
      </c>
      <c r="AP5" s="88" t="s">
        <v>314</v>
      </c>
      <c r="AQ5" s="88" t="s">
        <v>331</v>
      </c>
      <c r="AR5" s="88" t="s">
        <v>292</v>
      </c>
      <c r="AS5" s="88" t="s">
        <v>293</v>
      </c>
      <c r="AT5" s="121" t="s">
        <v>294</v>
      </c>
      <c r="AU5" s="121" t="s">
        <v>297</v>
      </c>
      <c r="AV5" s="121"/>
    </row>
    <row r="6" spans="1:48" ht="15.75">
      <c r="A6" s="424"/>
      <c r="B6" s="425"/>
      <c r="C6" s="429" t="s">
        <v>266</v>
      </c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1"/>
    </row>
    <row r="7" spans="1:48" ht="12.75">
      <c r="A7" s="106"/>
      <c r="B7" s="93"/>
      <c r="C7" s="204">
        <v>1</v>
      </c>
      <c r="D7" s="204">
        <v>2</v>
      </c>
      <c r="E7" s="204">
        <v>3</v>
      </c>
      <c r="F7" s="204">
        <v>4</v>
      </c>
      <c r="G7" s="204">
        <v>5</v>
      </c>
      <c r="H7" s="204">
        <v>6</v>
      </c>
      <c r="I7" s="204">
        <v>7</v>
      </c>
      <c r="J7" s="207">
        <v>8</v>
      </c>
      <c r="K7" s="207">
        <v>9</v>
      </c>
      <c r="L7" s="207">
        <v>10</v>
      </c>
      <c r="M7" s="207">
        <v>11</v>
      </c>
      <c r="N7" s="204">
        <v>12</v>
      </c>
      <c r="O7" s="210">
        <v>13</v>
      </c>
      <c r="P7" s="207">
        <v>14</v>
      </c>
      <c r="Q7" s="207">
        <v>15</v>
      </c>
      <c r="R7" s="207">
        <v>16</v>
      </c>
      <c r="S7" s="207">
        <v>17</v>
      </c>
      <c r="T7" s="79"/>
      <c r="U7" s="162">
        <v>18</v>
      </c>
      <c r="V7" s="162">
        <v>19</v>
      </c>
      <c r="W7" s="207">
        <v>20</v>
      </c>
      <c r="X7" s="207">
        <v>21</v>
      </c>
      <c r="Y7" s="207">
        <v>22</v>
      </c>
      <c r="Z7" s="207">
        <v>23</v>
      </c>
      <c r="AA7" s="207">
        <v>24</v>
      </c>
      <c r="AB7" s="207">
        <v>25</v>
      </c>
      <c r="AC7" s="207">
        <v>26</v>
      </c>
      <c r="AD7" s="207">
        <v>27</v>
      </c>
      <c r="AE7" s="207">
        <v>28</v>
      </c>
      <c r="AF7" s="207">
        <v>29</v>
      </c>
      <c r="AG7" s="207">
        <v>30</v>
      </c>
      <c r="AH7" s="204">
        <v>31</v>
      </c>
      <c r="AI7" s="204">
        <v>32</v>
      </c>
      <c r="AJ7" s="82"/>
      <c r="AK7" s="136">
        <v>33</v>
      </c>
      <c r="AL7" s="154">
        <v>34</v>
      </c>
      <c r="AM7" s="154">
        <v>35</v>
      </c>
      <c r="AN7" s="154">
        <v>36</v>
      </c>
      <c r="AO7" s="154">
        <v>37</v>
      </c>
      <c r="AP7" s="169">
        <v>38</v>
      </c>
      <c r="AQ7" s="169">
        <v>39</v>
      </c>
      <c r="AR7" s="169">
        <v>40</v>
      </c>
      <c r="AS7" s="169">
        <v>41</v>
      </c>
      <c r="AT7" s="136">
        <v>42</v>
      </c>
      <c r="AU7" s="136">
        <v>43</v>
      </c>
      <c r="AV7" s="82"/>
    </row>
    <row r="8" spans="1:48" s="120" customFormat="1" ht="21">
      <c r="A8" s="213" t="s">
        <v>372</v>
      </c>
      <c r="B8" s="214" t="s">
        <v>388</v>
      </c>
      <c r="C8" s="126">
        <f aca="true" t="shared" si="0" ref="C8:S8">SUM(C9:C22)</f>
        <v>0</v>
      </c>
      <c r="D8" s="126">
        <f t="shared" si="0"/>
        <v>0</v>
      </c>
      <c r="E8" s="126">
        <f t="shared" si="0"/>
        <v>0</v>
      </c>
      <c r="F8" s="126">
        <f t="shared" si="0"/>
        <v>0</v>
      </c>
      <c r="G8" s="126">
        <f t="shared" si="0"/>
        <v>0</v>
      </c>
      <c r="H8" s="126">
        <f t="shared" si="0"/>
        <v>0</v>
      </c>
      <c r="I8" s="126">
        <f t="shared" si="0"/>
        <v>0</v>
      </c>
      <c r="J8" s="126">
        <f t="shared" si="0"/>
        <v>0</v>
      </c>
      <c r="K8" s="126">
        <f t="shared" si="0"/>
        <v>0</v>
      </c>
      <c r="L8" s="126">
        <f t="shared" si="0"/>
        <v>0</v>
      </c>
      <c r="M8" s="126">
        <f t="shared" si="0"/>
        <v>0</v>
      </c>
      <c r="N8" s="126">
        <f t="shared" si="0"/>
        <v>0</v>
      </c>
      <c r="O8" s="126">
        <f t="shared" si="0"/>
        <v>0</v>
      </c>
      <c r="P8" s="126">
        <f t="shared" si="0"/>
        <v>0</v>
      </c>
      <c r="Q8" s="126">
        <f t="shared" si="0"/>
        <v>0</v>
      </c>
      <c r="R8" s="126">
        <f t="shared" si="0"/>
        <v>0</v>
      </c>
      <c r="S8" s="126">
        <f t="shared" si="0"/>
        <v>0</v>
      </c>
      <c r="T8" s="126" t="s">
        <v>355</v>
      </c>
      <c r="U8" s="126">
        <f aca="true" t="shared" si="1" ref="U8:AI8">SUM(U9:U22)</f>
        <v>0</v>
      </c>
      <c r="V8" s="126">
        <f t="shared" si="1"/>
        <v>0</v>
      </c>
      <c r="W8" s="126">
        <f t="shared" si="1"/>
        <v>0</v>
      </c>
      <c r="X8" s="126">
        <f t="shared" si="1"/>
        <v>0</v>
      </c>
      <c r="Y8" s="126">
        <f t="shared" si="1"/>
        <v>0</v>
      </c>
      <c r="Z8" s="126">
        <f t="shared" si="1"/>
        <v>0</v>
      </c>
      <c r="AA8" s="126">
        <f t="shared" si="1"/>
        <v>0</v>
      </c>
      <c r="AB8" s="126">
        <f t="shared" si="1"/>
        <v>0</v>
      </c>
      <c r="AC8" s="126">
        <f t="shared" si="1"/>
        <v>0</v>
      </c>
      <c r="AD8" s="126">
        <f t="shared" si="1"/>
        <v>0</v>
      </c>
      <c r="AE8" s="126">
        <f t="shared" si="1"/>
        <v>0</v>
      </c>
      <c r="AF8" s="126">
        <f t="shared" si="1"/>
        <v>0</v>
      </c>
      <c r="AG8" s="126">
        <f t="shared" si="1"/>
        <v>0</v>
      </c>
      <c r="AH8" s="126">
        <f t="shared" si="1"/>
        <v>0</v>
      </c>
      <c r="AI8" s="126">
        <f t="shared" si="1"/>
        <v>0</v>
      </c>
      <c r="AJ8" s="126" t="s">
        <v>356</v>
      </c>
      <c r="AK8" s="136">
        <f aca="true" t="shared" si="2" ref="AK8:AU8">SUM(AK9:AK22)</f>
        <v>0</v>
      </c>
      <c r="AL8" s="126">
        <f t="shared" si="2"/>
        <v>0</v>
      </c>
      <c r="AM8" s="126">
        <f t="shared" si="2"/>
        <v>0</v>
      </c>
      <c r="AN8" s="126">
        <f t="shared" si="2"/>
        <v>0</v>
      </c>
      <c r="AO8" s="126">
        <f t="shared" si="2"/>
        <v>0</v>
      </c>
      <c r="AP8" s="126">
        <f t="shared" si="2"/>
        <v>0</v>
      </c>
      <c r="AQ8" s="126">
        <f t="shared" si="2"/>
        <v>0</v>
      </c>
      <c r="AR8" s="126">
        <f t="shared" si="2"/>
        <v>0</v>
      </c>
      <c r="AS8" s="126">
        <f t="shared" si="2"/>
        <v>0</v>
      </c>
      <c r="AT8" s="136">
        <f t="shared" si="2"/>
        <v>0</v>
      </c>
      <c r="AU8" s="136">
        <f t="shared" si="2"/>
        <v>0</v>
      </c>
      <c r="AV8" s="126">
        <f>SUM(C8:AU8)</f>
        <v>0</v>
      </c>
    </row>
    <row r="9" spans="1:48" ht="12.75">
      <c r="A9" s="292" t="s">
        <v>374</v>
      </c>
      <c r="B9" s="293" t="s">
        <v>191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204"/>
      <c r="O9" s="204"/>
      <c r="P9" s="204"/>
      <c r="Q9" s="204"/>
      <c r="R9" s="204"/>
      <c r="S9" s="204"/>
      <c r="T9" s="82">
        <f>SUM(C9:S9)</f>
        <v>0</v>
      </c>
      <c r="U9" s="162"/>
      <c r="V9" s="162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79">
        <f>SUM(W9:AI9)</f>
        <v>0</v>
      </c>
      <c r="AK9" s="137"/>
      <c r="AL9" s="155"/>
      <c r="AM9" s="155"/>
      <c r="AN9" s="155"/>
      <c r="AO9" s="155"/>
      <c r="AP9" s="171"/>
      <c r="AQ9" s="171"/>
      <c r="AR9" s="171"/>
      <c r="AS9" s="171"/>
      <c r="AT9" s="136"/>
      <c r="AU9" s="136"/>
      <c r="AV9" s="82">
        <f>SUM(T9+AJ9+AK9+AL9+AM9+AN9+AO9+AP9+AQ9+AR9+AS9+AT9+AU9)</f>
        <v>0</v>
      </c>
    </row>
    <row r="10" spans="1:48" ht="12.75">
      <c r="A10" s="292" t="s">
        <v>375</v>
      </c>
      <c r="B10" s="293" t="s">
        <v>192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204"/>
      <c r="O10" s="204"/>
      <c r="P10" s="204"/>
      <c r="Q10" s="204"/>
      <c r="R10" s="204"/>
      <c r="S10" s="204"/>
      <c r="T10" s="82">
        <f aca="true" t="shared" si="3" ref="T10:T72">SUM(C10:S10)</f>
        <v>0</v>
      </c>
      <c r="U10" s="162"/>
      <c r="V10" s="162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79">
        <f aca="true" t="shared" si="4" ref="AJ10:AJ72">SUM(W10:AI10)</f>
        <v>0</v>
      </c>
      <c r="AK10" s="137"/>
      <c r="AL10" s="155"/>
      <c r="AM10" s="155"/>
      <c r="AN10" s="155"/>
      <c r="AO10" s="155"/>
      <c r="AP10" s="171"/>
      <c r="AQ10" s="171"/>
      <c r="AR10" s="171"/>
      <c r="AS10" s="171"/>
      <c r="AT10" s="136"/>
      <c r="AU10" s="136"/>
      <c r="AV10" s="82">
        <f aca="true" t="shared" si="5" ref="AV10:AV72">SUM(T10+AJ10+AK10+AL10+AM10+AN10+AO10+AP10+AQ10+AR10+AS10+AT10+AU10)</f>
        <v>0</v>
      </c>
    </row>
    <row r="11" spans="1:48" ht="12.75">
      <c r="A11" s="292" t="s">
        <v>376</v>
      </c>
      <c r="B11" s="293" t="s">
        <v>23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204"/>
      <c r="O11" s="204"/>
      <c r="P11" s="204"/>
      <c r="Q11" s="204"/>
      <c r="R11" s="204"/>
      <c r="S11" s="204"/>
      <c r="T11" s="82">
        <f t="shared" si="3"/>
        <v>0</v>
      </c>
      <c r="U11" s="162"/>
      <c r="V11" s="162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79">
        <f t="shared" si="4"/>
        <v>0</v>
      </c>
      <c r="AK11" s="137"/>
      <c r="AL11" s="155"/>
      <c r="AM11" s="155"/>
      <c r="AN11" s="155"/>
      <c r="AO11" s="155"/>
      <c r="AP11" s="171"/>
      <c r="AQ11" s="171"/>
      <c r="AR11" s="171"/>
      <c r="AS11" s="171"/>
      <c r="AT11" s="136"/>
      <c r="AU11" s="136"/>
      <c r="AV11" s="82">
        <f t="shared" si="5"/>
        <v>0</v>
      </c>
    </row>
    <row r="12" spans="1:48" ht="12.75">
      <c r="A12" s="292" t="s">
        <v>377</v>
      </c>
      <c r="B12" s="293" t="s">
        <v>363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204"/>
      <c r="O12" s="204"/>
      <c r="P12" s="204"/>
      <c r="Q12" s="204"/>
      <c r="R12" s="204"/>
      <c r="S12" s="204"/>
      <c r="T12" s="82">
        <f t="shared" si="3"/>
        <v>0</v>
      </c>
      <c r="U12" s="162"/>
      <c r="V12" s="162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79">
        <f t="shared" si="4"/>
        <v>0</v>
      </c>
      <c r="AK12" s="137"/>
      <c r="AL12" s="155"/>
      <c r="AM12" s="155"/>
      <c r="AN12" s="155"/>
      <c r="AO12" s="155"/>
      <c r="AP12" s="171"/>
      <c r="AQ12" s="171"/>
      <c r="AR12" s="171"/>
      <c r="AS12" s="171"/>
      <c r="AT12" s="137"/>
      <c r="AU12" s="136"/>
      <c r="AV12" s="82">
        <f t="shared" si="5"/>
        <v>0</v>
      </c>
    </row>
    <row r="13" spans="1:48" ht="12.75">
      <c r="A13" s="292" t="s">
        <v>378</v>
      </c>
      <c r="B13" s="293" t="s">
        <v>199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204"/>
      <c r="O13" s="204"/>
      <c r="P13" s="204"/>
      <c r="Q13" s="204"/>
      <c r="R13" s="204"/>
      <c r="S13" s="204"/>
      <c r="T13" s="82">
        <f t="shared" si="3"/>
        <v>0</v>
      </c>
      <c r="U13" s="162"/>
      <c r="V13" s="162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79">
        <f t="shared" si="4"/>
        <v>0</v>
      </c>
      <c r="AK13" s="137"/>
      <c r="AL13" s="155"/>
      <c r="AM13" s="155"/>
      <c r="AN13" s="155"/>
      <c r="AO13" s="155"/>
      <c r="AP13" s="171"/>
      <c r="AQ13" s="171"/>
      <c r="AR13" s="171"/>
      <c r="AS13" s="171"/>
      <c r="AT13" s="136"/>
      <c r="AU13" s="136"/>
      <c r="AV13" s="82">
        <f t="shared" si="5"/>
        <v>0</v>
      </c>
    </row>
    <row r="14" spans="1:48" ht="12.75">
      <c r="A14" s="292" t="s">
        <v>379</v>
      </c>
      <c r="B14" s="293" t="s">
        <v>193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204"/>
      <c r="O14" s="204"/>
      <c r="P14" s="204"/>
      <c r="Q14" s="204"/>
      <c r="R14" s="204"/>
      <c r="S14" s="204"/>
      <c r="T14" s="82">
        <f t="shared" si="3"/>
        <v>0</v>
      </c>
      <c r="U14" s="162"/>
      <c r="V14" s="162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4"/>
      <c r="AI14" s="204"/>
      <c r="AJ14" s="79">
        <f t="shared" si="4"/>
        <v>0</v>
      </c>
      <c r="AK14" s="136"/>
      <c r="AL14" s="154"/>
      <c r="AM14" s="154"/>
      <c r="AN14" s="154"/>
      <c r="AO14" s="154"/>
      <c r="AP14" s="169"/>
      <c r="AQ14" s="169"/>
      <c r="AR14" s="169"/>
      <c r="AS14" s="169"/>
      <c r="AT14" s="136"/>
      <c r="AU14" s="136"/>
      <c r="AV14" s="82">
        <f t="shared" si="5"/>
        <v>0</v>
      </c>
    </row>
    <row r="15" spans="1:48" ht="12.75">
      <c r="A15" s="292" t="s">
        <v>380</v>
      </c>
      <c r="B15" s="293" t="s">
        <v>24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204"/>
      <c r="O15" s="204"/>
      <c r="P15" s="204"/>
      <c r="Q15" s="204"/>
      <c r="R15" s="204"/>
      <c r="S15" s="204"/>
      <c r="T15" s="82">
        <f t="shared" si="3"/>
        <v>0</v>
      </c>
      <c r="U15" s="162"/>
      <c r="V15" s="162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79">
        <f t="shared" si="4"/>
        <v>0</v>
      </c>
      <c r="AK15" s="137"/>
      <c r="AL15" s="155"/>
      <c r="AM15" s="155"/>
      <c r="AN15" s="155"/>
      <c r="AO15" s="155"/>
      <c r="AP15" s="171"/>
      <c r="AQ15" s="171"/>
      <c r="AR15" s="171"/>
      <c r="AS15" s="171"/>
      <c r="AT15" s="136"/>
      <c r="AU15" s="136"/>
      <c r="AV15" s="82">
        <f t="shared" si="5"/>
        <v>0</v>
      </c>
    </row>
    <row r="16" spans="1:48" ht="12.75">
      <c r="A16" s="292" t="s">
        <v>381</v>
      </c>
      <c r="B16" s="293" t="s">
        <v>195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204"/>
      <c r="O16" s="204"/>
      <c r="P16" s="204"/>
      <c r="Q16" s="204"/>
      <c r="R16" s="204"/>
      <c r="S16" s="204"/>
      <c r="T16" s="82">
        <f t="shared" si="3"/>
        <v>0</v>
      </c>
      <c r="U16" s="162"/>
      <c r="V16" s="162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4"/>
      <c r="AI16" s="204"/>
      <c r="AJ16" s="79">
        <f t="shared" si="4"/>
        <v>0</v>
      </c>
      <c r="AK16" s="136"/>
      <c r="AL16" s="154"/>
      <c r="AM16" s="154"/>
      <c r="AN16" s="154"/>
      <c r="AO16" s="154"/>
      <c r="AP16" s="169"/>
      <c r="AQ16" s="169"/>
      <c r="AR16" s="169"/>
      <c r="AS16" s="169"/>
      <c r="AT16" s="136"/>
      <c r="AU16" s="136"/>
      <c r="AV16" s="82">
        <f t="shared" si="5"/>
        <v>0</v>
      </c>
    </row>
    <row r="17" spans="1:48" ht="12.75">
      <c r="A17" s="292" t="s">
        <v>382</v>
      </c>
      <c r="B17" s="293" t="s">
        <v>237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204"/>
      <c r="O17" s="204"/>
      <c r="P17" s="204"/>
      <c r="Q17" s="204"/>
      <c r="R17" s="204"/>
      <c r="S17" s="204"/>
      <c r="T17" s="82">
        <f t="shared" si="3"/>
        <v>0</v>
      </c>
      <c r="U17" s="162"/>
      <c r="V17" s="162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79">
        <f t="shared" si="4"/>
        <v>0</v>
      </c>
      <c r="AK17" s="137"/>
      <c r="AL17" s="155"/>
      <c r="AM17" s="155"/>
      <c r="AN17" s="155"/>
      <c r="AO17" s="155"/>
      <c r="AP17" s="171"/>
      <c r="AQ17" s="171"/>
      <c r="AR17" s="171"/>
      <c r="AS17" s="171"/>
      <c r="AT17" s="136"/>
      <c r="AU17" s="136"/>
      <c r="AV17" s="82">
        <f t="shared" si="5"/>
        <v>0</v>
      </c>
    </row>
    <row r="18" spans="1:48" ht="16.5" customHeight="1">
      <c r="A18" s="292" t="s">
        <v>383</v>
      </c>
      <c r="B18" s="293" t="s">
        <v>194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204"/>
      <c r="O18" s="204"/>
      <c r="P18" s="204"/>
      <c r="Q18" s="204"/>
      <c r="R18" s="204"/>
      <c r="S18" s="204"/>
      <c r="T18" s="82">
        <f t="shared" si="3"/>
        <v>0</v>
      </c>
      <c r="U18" s="162"/>
      <c r="V18" s="162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79">
        <f t="shared" si="4"/>
        <v>0</v>
      </c>
      <c r="AK18" s="137"/>
      <c r="AL18" s="155"/>
      <c r="AM18" s="155"/>
      <c r="AN18" s="155"/>
      <c r="AO18" s="155"/>
      <c r="AP18" s="171"/>
      <c r="AQ18" s="171"/>
      <c r="AR18" s="171"/>
      <c r="AS18" s="171"/>
      <c r="AT18" s="136"/>
      <c r="AU18" s="136"/>
      <c r="AV18" s="82">
        <f t="shared" si="5"/>
        <v>0</v>
      </c>
    </row>
    <row r="19" spans="1:48" ht="12.75">
      <c r="A19" s="292" t="s">
        <v>384</v>
      </c>
      <c r="B19" s="293" t="s">
        <v>196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204"/>
      <c r="O19" s="204"/>
      <c r="P19" s="204"/>
      <c r="Q19" s="204"/>
      <c r="R19" s="204"/>
      <c r="S19" s="204"/>
      <c r="T19" s="82">
        <f t="shared" si="3"/>
        <v>0</v>
      </c>
      <c r="U19" s="162"/>
      <c r="V19" s="162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79">
        <f t="shared" si="4"/>
        <v>0</v>
      </c>
      <c r="AK19" s="137"/>
      <c r="AL19" s="155"/>
      <c r="AM19" s="155"/>
      <c r="AN19" s="155"/>
      <c r="AO19" s="155"/>
      <c r="AP19" s="171"/>
      <c r="AQ19" s="171"/>
      <c r="AR19" s="171"/>
      <c r="AS19" s="171"/>
      <c r="AT19" s="136"/>
      <c r="AU19" s="136"/>
      <c r="AV19" s="82">
        <f t="shared" si="5"/>
        <v>0</v>
      </c>
    </row>
    <row r="20" spans="1:48" ht="12.75">
      <c r="A20" s="292" t="s">
        <v>385</v>
      </c>
      <c r="B20" s="293" t="s">
        <v>197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204"/>
      <c r="O20" s="204"/>
      <c r="P20" s="204"/>
      <c r="Q20" s="204"/>
      <c r="R20" s="204"/>
      <c r="S20" s="204"/>
      <c r="T20" s="82">
        <f t="shared" si="3"/>
        <v>0</v>
      </c>
      <c r="U20" s="162"/>
      <c r="V20" s="162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79">
        <f t="shared" si="4"/>
        <v>0</v>
      </c>
      <c r="AK20" s="137"/>
      <c r="AL20" s="155"/>
      <c r="AM20" s="155"/>
      <c r="AN20" s="155"/>
      <c r="AO20" s="155"/>
      <c r="AP20" s="171"/>
      <c r="AQ20" s="171"/>
      <c r="AR20" s="171"/>
      <c r="AS20" s="171"/>
      <c r="AT20" s="136"/>
      <c r="AU20" s="136"/>
      <c r="AV20" s="82">
        <f t="shared" si="5"/>
        <v>0</v>
      </c>
    </row>
    <row r="21" spans="1:48" ht="12.75">
      <c r="A21" s="292" t="s">
        <v>386</v>
      </c>
      <c r="B21" s="293" t="s">
        <v>198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204"/>
      <c r="O21" s="204"/>
      <c r="P21" s="204"/>
      <c r="Q21" s="204"/>
      <c r="R21" s="204"/>
      <c r="S21" s="204"/>
      <c r="T21" s="82">
        <f t="shared" si="3"/>
        <v>0</v>
      </c>
      <c r="U21" s="162"/>
      <c r="V21" s="162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4"/>
      <c r="AI21" s="204"/>
      <c r="AJ21" s="79">
        <f t="shared" si="4"/>
        <v>0</v>
      </c>
      <c r="AK21" s="136"/>
      <c r="AL21" s="154"/>
      <c r="AM21" s="154"/>
      <c r="AN21" s="154"/>
      <c r="AO21" s="154"/>
      <c r="AP21" s="169"/>
      <c r="AQ21" s="169"/>
      <c r="AR21" s="169"/>
      <c r="AS21" s="169"/>
      <c r="AT21" s="136"/>
      <c r="AU21" s="136"/>
      <c r="AV21" s="82">
        <f t="shared" si="5"/>
        <v>0</v>
      </c>
    </row>
    <row r="22" spans="1:48" ht="15">
      <c r="A22" s="292" t="s">
        <v>387</v>
      </c>
      <c r="B22" s="174" t="s">
        <v>238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204"/>
      <c r="O22" s="204"/>
      <c r="P22" s="204"/>
      <c r="Q22" s="204"/>
      <c r="R22" s="204"/>
      <c r="S22" s="204"/>
      <c r="T22" s="82">
        <f t="shared" si="3"/>
        <v>0</v>
      </c>
      <c r="U22" s="162"/>
      <c r="V22" s="162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4"/>
      <c r="AI22" s="204"/>
      <c r="AJ22" s="79">
        <f t="shared" si="4"/>
        <v>0</v>
      </c>
      <c r="AK22" s="136"/>
      <c r="AL22" s="154"/>
      <c r="AM22" s="154"/>
      <c r="AN22" s="154"/>
      <c r="AO22" s="154"/>
      <c r="AP22" s="169"/>
      <c r="AQ22" s="169"/>
      <c r="AR22" s="169"/>
      <c r="AS22" s="169"/>
      <c r="AT22" s="136"/>
      <c r="AU22" s="136"/>
      <c r="AV22" s="82">
        <f t="shared" si="5"/>
        <v>0</v>
      </c>
    </row>
    <row r="23" spans="1:48" s="120" customFormat="1" ht="12.75">
      <c r="A23" s="215" t="s">
        <v>391</v>
      </c>
      <c r="B23" s="216" t="s">
        <v>401</v>
      </c>
      <c r="C23" s="126">
        <f aca="true" t="shared" si="6" ref="C23:S23">SUM(C24:C29)</f>
        <v>0</v>
      </c>
      <c r="D23" s="126">
        <f t="shared" si="6"/>
        <v>0</v>
      </c>
      <c r="E23" s="126">
        <f t="shared" si="6"/>
        <v>0</v>
      </c>
      <c r="F23" s="126">
        <f t="shared" si="6"/>
        <v>0</v>
      </c>
      <c r="G23" s="126">
        <f t="shared" si="6"/>
        <v>0</v>
      </c>
      <c r="H23" s="126">
        <f t="shared" si="6"/>
        <v>0</v>
      </c>
      <c r="I23" s="126">
        <f t="shared" si="6"/>
        <v>0</v>
      </c>
      <c r="J23" s="126">
        <f t="shared" si="6"/>
        <v>0</v>
      </c>
      <c r="K23" s="126">
        <f t="shared" si="6"/>
        <v>0</v>
      </c>
      <c r="L23" s="126">
        <f t="shared" si="6"/>
        <v>0</v>
      </c>
      <c r="M23" s="126">
        <f t="shared" si="6"/>
        <v>0</v>
      </c>
      <c r="N23" s="126">
        <f t="shared" si="6"/>
        <v>4</v>
      </c>
      <c r="O23" s="126">
        <f t="shared" si="6"/>
        <v>4</v>
      </c>
      <c r="P23" s="126">
        <f t="shared" si="6"/>
        <v>6</v>
      </c>
      <c r="Q23" s="126">
        <f t="shared" si="6"/>
        <v>6</v>
      </c>
      <c r="R23" s="126">
        <f t="shared" si="6"/>
        <v>6</v>
      </c>
      <c r="S23" s="126">
        <f t="shared" si="6"/>
        <v>6</v>
      </c>
      <c r="T23" s="126">
        <f t="shared" si="3"/>
        <v>32</v>
      </c>
      <c r="U23" s="126">
        <f aca="true" t="shared" si="7" ref="U23:AI23">SUM(U24:U29)</f>
        <v>0</v>
      </c>
      <c r="V23" s="126">
        <f t="shared" si="7"/>
        <v>0</v>
      </c>
      <c r="W23" s="126">
        <f t="shared" si="7"/>
        <v>4</v>
      </c>
      <c r="X23" s="126">
        <f t="shared" si="7"/>
        <v>4</v>
      </c>
      <c r="Y23" s="126">
        <f t="shared" si="7"/>
        <v>4</v>
      </c>
      <c r="Z23" s="126">
        <f t="shared" si="7"/>
        <v>4</v>
      </c>
      <c r="AA23" s="126">
        <f t="shared" si="7"/>
        <v>4</v>
      </c>
      <c r="AB23" s="126">
        <f t="shared" si="7"/>
        <v>4</v>
      </c>
      <c r="AC23" s="126">
        <f t="shared" si="7"/>
        <v>4</v>
      </c>
      <c r="AD23" s="126">
        <f t="shared" si="7"/>
        <v>4</v>
      </c>
      <c r="AE23" s="126">
        <f t="shared" si="7"/>
        <v>4</v>
      </c>
      <c r="AF23" s="126">
        <f t="shared" si="7"/>
        <v>4</v>
      </c>
      <c r="AG23" s="126">
        <f t="shared" si="7"/>
        <v>4</v>
      </c>
      <c r="AH23" s="126">
        <f t="shared" si="7"/>
        <v>4</v>
      </c>
      <c r="AI23" s="126">
        <f t="shared" si="7"/>
        <v>4</v>
      </c>
      <c r="AJ23" s="166">
        <f t="shared" si="4"/>
        <v>52</v>
      </c>
      <c r="AK23" s="136">
        <f aca="true" t="shared" si="8" ref="AK23:AU23">SUM(AK24:AK29)</f>
        <v>0</v>
      </c>
      <c r="AL23" s="126">
        <f t="shared" si="8"/>
        <v>0</v>
      </c>
      <c r="AM23" s="126">
        <f t="shared" si="8"/>
        <v>0</v>
      </c>
      <c r="AN23" s="126">
        <f t="shared" si="8"/>
        <v>0</v>
      </c>
      <c r="AO23" s="126">
        <f t="shared" si="8"/>
        <v>0</v>
      </c>
      <c r="AP23" s="126">
        <f t="shared" si="8"/>
        <v>0</v>
      </c>
      <c r="AQ23" s="126">
        <f t="shared" si="8"/>
        <v>0</v>
      </c>
      <c r="AR23" s="126">
        <f t="shared" si="8"/>
        <v>0</v>
      </c>
      <c r="AS23" s="126">
        <f t="shared" si="8"/>
        <v>0</v>
      </c>
      <c r="AT23" s="136">
        <f t="shared" si="8"/>
        <v>0</v>
      </c>
      <c r="AU23" s="136">
        <f t="shared" si="8"/>
        <v>0</v>
      </c>
      <c r="AV23" s="126">
        <f t="shared" si="5"/>
        <v>84</v>
      </c>
    </row>
    <row r="24" spans="1:48" ht="12.75">
      <c r="A24" s="107" t="s">
        <v>392</v>
      </c>
      <c r="B24" s="96" t="s">
        <v>28</v>
      </c>
      <c r="C24" s="154"/>
      <c r="D24" s="154"/>
      <c r="E24" s="154"/>
      <c r="F24" s="154"/>
      <c r="G24" s="154"/>
      <c r="H24" s="154"/>
      <c r="I24" s="154"/>
      <c r="J24" s="155"/>
      <c r="K24" s="155"/>
      <c r="L24" s="155"/>
      <c r="M24" s="155"/>
      <c r="N24" s="204"/>
      <c r="O24" s="207"/>
      <c r="P24" s="207"/>
      <c r="Q24" s="207"/>
      <c r="R24" s="207"/>
      <c r="S24" s="207"/>
      <c r="T24" s="82">
        <f t="shared" si="3"/>
        <v>0</v>
      </c>
      <c r="U24" s="162"/>
      <c r="V24" s="162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4"/>
      <c r="AI24" s="204"/>
      <c r="AJ24" s="79">
        <f t="shared" si="4"/>
        <v>0</v>
      </c>
      <c r="AK24" s="136"/>
      <c r="AL24" s="154"/>
      <c r="AM24" s="154"/>
      <c r="AN24" s="154"/>
      <c r="AO24" s="154"/>
      <c r="AP24" s="169"/>
      <c r="AQ24" s="169"/>
      <c r="AR24" s="169"/>
      <c r="AS24" s="169"/>
      <c r="AT24" s="136"/>
      <c r="AU24" s="136"/>
      <c r="AV24" s="82">
        <f t="shared" si="5"/>
        <v>0</v>
      </c>
    </row>
    <row r="25" spans="1:48" ht="12.75">
      <c r="A25" s="107" t="s">
        <v>393</v>
      </c>
      <c r="B25" s="96" t="s">
        <v>397</v>
      </c>
      <c r="C25" s="126"/>
      <c r="D25" s="126"/>
      <c r="E25" s="126"/>
      <c r="F25" s="126"/>
      <c r="G25" s="126"/>
      <c r="H25" s="126"/>
      <c r="I25" s="126"/>
      <c r="J25" s="166"/>
      <c r="K25" s="166"/>
      <c r="L25" s="166"/>
      <c r="M25" s="166"/>
      <c r="N25" s="205"/>
      <c r="O25" s="211"/>
      <c r="P25" s="211"/>
      <c r="Q25" s="211"/>
      <c r="R25" s="211"/>
      <c r="S25" s="211"/>
      <c r="T25" s="82">
        <f t="shared" si="3"/>
        <v>0</v>
      </c>
      <c r="U25" s="139"/>
      <c r="V25" s="139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05"/>
      <c r="AI25" s="205"/>
      <c r="AJ25" s="79">
        <f t="shared" si="4"/>
        <v>0</v>
      </c>
      <c r="AK25" s="136"/>
      <c r="AL25" s="126"/>
      <c r="AM25" s="126"/>
      <c r="AN25" s="126"/>
      <c r="AO25" s="126"/>
      <c r="AP25" s="170"/>
      <c r="AQ25" s="170"/>
      <c r="AR25" s="170"/>
      <c r="AS25" s="170"/>
      <c r="AT25" s="136"/>
      <c r="AU25" s="136"/>
      <c r="AV25" s="82">
        <f t="shared" si="5"/>
        <v>0</v>
      </c>
    </row>
    <row r="26" spans="1:48" ht="25.5">
      <c r="A26" s="107" t="s">
        <v>394</v>
      </c>
      <c r="B26" s="97" t="s">
        <v>163</v>
      </c>
      <c r="C26" s="126"/>
      <c r="D26" s="126"/>
      <c r="E26" s="126"/>
      <c r="F26" s="126"/>
      <c r="G26" s="126"/>
      <c r="H26" s="126"/>
      <c r="I26" s="126"/>
      <c r="J26" s="166"/>
      <c r="K26" s="166"/>
      <c r="L26" s="166"/>
      <c r="M26" s="166"/>
      <c r="N26" s="204">
        <v>2</v>
      </c>
      <c r="O26" s="207">
        <v>2</v>
      </c>
      <c r="P26" s="207">
        <v>3</v>
      </c>
      <c r="Q26" s="207">
        <v>3</v>
      </c>
      <c r="R26" s="207">
        <v>3</v>
      </c>
      <c r="S26" s="207">
        <v>3</v>
      </c>
      <c r="T26" s="82">
        <f t="shared" si="3"/>
        <v>16</v>
      </c>
      <c r="U26" s="139"/>
      <c r="V26" s="139"/>
      <c r="W26" s="207">
        <v>2</v>
      </c>
      <c r="X26" s="207">
        <v>2</v>
      </c>
      <c r="Y26" s="207">
        <v>2</v>
      </c>
      <c r="Z26" s="207">
        <v>2</v>
      </c>
      <c r="AA26" s="207">
        <v>2</v>
      </c>
      <c r="AB26" s="207">
        <v>2</v>
      </c>
      <c r="AC26" s="207">
        <v>2</v>
      </c>
      <c r="AD26" s="207">
        <v>2</v>
      </c>
      <c r="AE26" s="207">
        <v>2</v>
      </c>
      <c r="AF26" s="207">
        <v>2</v>
      </c>
      <c r="AG26" s="207">
        <v>2</v>
      </c>
      <c r="AH26" s="207">
        <v>2</v>
      </c>
      <c r="AI26" s="207">
        <v>2</v>
      </c>
      <c r="AJ26" s="79">
        <f t="shared" si="4"/>
        <v>26</v>
      </c>
      <c r="AK26" s="136"/>
      <c r="AL26" s="126"/>
      <c r="AM26" s="126"/>
      <c r="AN26" s="126"/>
      <c r="AO26" s="126"/>
      <c r="AP26" s="170"/>
      <c r="AQ26" s="170"/>
      <c r="AR26" s="170"/>
      <c r="AS26" s="170"/>
      <c r="AT26" s="136"/>
      <c r="AU26" s="136"/>
      <c r="AV26" s="82">
        <f t="shared" si="5"/>
        <v>42</v>
      </c>
    </row>
    <row r="27" spans="1:48" ht="25.5">
      <c r="A27" s="107" t="s">
        <v>395</v>
      </c>
      <c r="B27" s="95" t="s">
        <v>243</v>
      </c>
      <c r="C27" s="126"/>
      <c r="D27" s="126"/>
      <c r="E27" s="126"/>
      <c r="F27" s="126"/>
      <c r="G27" s="126"/>
      <c r="H27" s="126"/>
      <c r="I27" s="126"/>
      <c r="J27" s="166"/>
      <c r="K27" s="166"/>
      <c r="L27" s="166"/>
      <c r="M27" s="166"/>
      <c r="N27" s="204">
        <v>2</v>
      </c>
      <c r="O27" s="207">
        <v>2</v>
      </c>
      <c r="P27" s="207">
        <v>3</v>
      </c>
      <c r="Q27" s="207">
        <v>3</v>
      </c>
      <c r="R27" s="207">
        <v>3</v>
      </c>
      <c r="S27" s="207">
        <v>3</v>
      </c>
      <c r="T27" s="82">
        <f t="shared" si="3"/>
        <v>16</v>
      </c>
      <c r="U27" s="139"/>
      <c r="V27" s="139"/>
      <c r="W27" s="207">
        <v>2</v>
      </c>
      <c r="X27" s="207">
        <v>2</v>
      </c>
      <c r="Y27" s="207">
        <v>2</v>
      </c>
      <c r="Z27" s="207">
        <v>2</v>
      </c>
      <c r="AA27" s="207">
        <v>2</v>
      </c>
      <c r="AB27" s="207">
        <v>2</v>
      </c>
      <c r="AC27" s="207">
        <v>2</v>
      </c>
      <c r="AD27" s="207">
        <v>2</v>
      </c>
      <c r="AE27" s="207">
        <v>2</v>
      </c>
      <c r="AF27" s="207">
        <v>2</v>
      </c>
      <c r="AG27" s="207">
        <v>2</v>
      </c>
      <c r="AH27" s="207">
        <v>2</v>
      </c>
      <c r="AI27" s="207">
        <v>2</v>
      </c>
      <c r="AJ27" s="79">
        <f t="shared" si="4"/>
        <v>26</v>
      </c>
      <c r="AK27" s="136"/>
      <c r="AL27" s="126"/>
      <c r="AM27" s="126"/>
      <c r="AN27" s="126"/>
      <c r="AO27" s="126"/>
      <c r="AP27" s="170"/>
      <c r="AQ27" s="170"/>
      <c r="AR27" s="170"/>
      <c r="AS27" s="170"/>
      <c r="AT27" s="136"/>
      <c r="AU27" s="136"/>
      <c r="AV27" s="82">
        <f t="shared" si="5"/>
        <v>42</v>
      </c>
    </row>
    <row r="28" spans="1:48" ht="12.75">
      <c r="A28" s="107" t="s">
        <v>396</v>
      </c>
      <c r="B28" s="127" t="s">
        <v>399</v>
      </c>
      <c r="C28" s="126"/>
      <c r="D28" s="126"/>
      <c r="E28" s="126"/>
      <c r="F28" s="126"/>
      <c r="G28" s="126"/>
      <c r="H28" s="126"/>
      <c r="I28" s="126"/>
      <c r="J28" s="166"/>
      <c r="K28" s="166"/>
      <c r="L28" s="166"/>
      <c r="M28" s="166"/>
      <c r="N28" s="205"/>
      <c r="O28" s="211"/>
      <c r="P28" s="211"/>
      <c r="Q28" s="211"/>
      <c r="R28" s="211"/>
      <c r="S28" s="211"/>
      <c r="T28" s="82">
        <f t="shared" si="3"/>
        <v>0</v>
      </c>
      <c r="U28" s="139"/>
      <c r="V28" s="139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05"/>
      <c r="AI28" s="205"/>
      <c r="AJ28" s="79">
        <f t="shared" si="4"/>
        <v>0</v>
      </c>
      <c r="AK28" s="136"/>
      <c r="AL28" s="126"/>
      <c r="AM28" s="126"/>
      <c r="AN28" s="126"/>
      <c r="AO28" s="126"/>
      <c r="AP28" s="170"/>
      <c r="AQ28" s="170"/>
      <c r="AR28" s="170"/>
      <c r="AS28" s="170"/>
      <c r="AT28" s="136"/>
      <c r="AU28" s="136"/>
      <c r="AV28" s="82">
        <f t="shared" si="5"/>
        <v>0</v>
      </c>
    </row>
    <row r="29" spans="1:48" ht="12.75">
      <c r="A29" s="107" t="s">
        <v>398</v>
      </c>
      <c r="B29" s="97" t="s">
        <v>62</v>
      </c>
      <c r="C29" s="154"/>
      <c r="D29" s="154"/>
      <c r="E29" s="154"/>
      <c r="F29" s="154"/>
      <c r="G29" s="154"/>
      <c r="H29" s="154"/>
      <c r="I29" s="154"/>
      <c r="J29" s="155"/>
      <c r="K29" s="155"/>
      <c r="L29" s="155"/>
      <c r="M29" s="155"/>
      <c r="N29" s="204"/>
      <c r="O29" s="207"/>
      <c r="P29" s="207"/>
      <c r="Q29" s="207"/>
      <c r="R29" s="207"/>
      <c r="S29" s="207"/>
      <c r="T29" s="82">
        <f t="shared" si="3"/>
        <v>0</v>
      </c>
      <c r="U29" s="162"/>
      <c r="V29" s="162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4"/>
      <c r="AI29" s="204"/>
      <c r="AJ29" s="79">
        <f t="shared" si="4"/>
        <v>0</v>
      </c>
      <c r="AK29" s="136"/>
      <c r="AL29" s="154"/>
      <c r="AM29" s="154"/>
      <c r="AN29" s="154"/>
      <c r="AO29" s="154"/>
      <c r="AP29" s="169"/>
      <c r="AQ29" s="169"/>
      <c r="AR29" s="169"/>
      <c r="AS29" s="169"/>
      <c r="AT29" s="136"/>
      <c r="AU29" s="136"/>
      <c r="AV29" s="82">
        <f t="shared" si="5"/>
        <v>0</v>
      </c>
    </row>
    <row r="30" spans="1:48" s="120" customFormat="1" ht="25.5">
      <c r="A30" s="215" t="s">
        <v>29</v>
      </c>
      <c r="B30" s="216" t="s">
        <v>267</v>
      </c>
      <c r="C30" s="126">
        <f>SUM(C31:C33)</f>
        <v>0</v>
      </c>
      <c r="D30" s="126">
        <f aca="true" t="shared" si="9" ref="D30:AU30">SUM(D31:D33)</f>
        <v>0</v>
      </c>
      <c r="E30" s="126">
        <f t="shared" si="9"/>
        <v>0</v>
      </c>
      <c r="F30" s="126">
        <f t="shared" si="9"/>
        <v>0</v>
      </c>
      <c r="G30" s="126">
        <f t="shared" si="9"/>
        <v>0</v>
      </c>
      <c r="H30" s="126">
        <f t="shared" si="9"/>
        <v>0</v>
      </c>
      <c r="I30" s="126">
        <f t="shared" si="9"/>
        <v>0</v>
      </c>
      <c r="J30" s="126">
        <f t="shared" si="9"/>
        <v>0</v>
      </c>
      <c r="K30" s="126">
        <f t="shared" si="9"/>
        <v>0</v>
      </c>
      <c r="L30" s="126">
        <f t="shared" si="9"/>
        <v>0</v>
      </c>
      <c r="M30" s="126">
        <f t="shared" si="9"/>
        <v>0</v>
      </c>
      <c r="N30" s="126">
        <f t="shared" si="9"/>
        <v>0</v>
      </c>
      <c r="O30" s="126">
        <f t="shared" si="9"/>
        <v>0</v>
      </c>
      <c r="P30" s="126">
        <f t="shared" si="9"/>
        <v>0</v>
      </c>
      <c r="Q30" s="126">
        <f t="shared" si="9"/>
        <v>0</v>
      </c>
      <c r="R30" s="126">
        <f t="shared" si="9"/>
        <v>0</v>
      </c>
      <c r="S30" s="126">
        <f t="shared" si="9"/>
        <v>0</v>
      </c>
      <c r="T30" s="126">
        <f t="shared" si="3"/>
        <v>0</v>
      </c>
      <c r="U30" s="126">
        <f t="shared" si="9"/>
        <v>0</v>
      </c>
      <c r="V30" s="126">
        <f t="shared" si="9"/>
        <v>0</v>
      </c>
      <c r="W30" s="126">
        <f t="shared" si="9"/>
        <v>0</v>
      </c>
      <c r="X30" s="126">
        <f t="shared" si="9"/>
        <v>0</v>
      </c>
      <c r="Y30" s="126">
        <f t="shared" si="9"/>
        <v>0</v>
      </c>
      <c r="Z30" s="126">
        <f t="shared" si="9"/>
        <v>0</v>
      </c>
      <c r="AA30" s="126">
        <f t="shared" si="9"/>
        <v>0</v>
      </c>
      <c r="AB30" s="126">
        <f t="shared" si="9"/>
        <v>0</v>
      </c>
      <c r="AC30" s="126">
        <f t="shared" si="9"/>
        <v>0</v>
      </c>
      <c r="AD30" s="126">
        <f t="shared" si="9"/>
        <v>0</v>
      </c>
      <c r="AE30" s="126">
        <f t="shared" si="9"/>
        <v>0</v>
      </c>
      <c r="AF30" s="126">
        <f t="shared" si="9"/>
        <v>0</v>
      </c>
      <c r="AG30" s="126">
        <f t="shared" si="9"/>
        <v>0</v>
      </c>
      <c r="AH30" s="126">
        <f t="shared" si="9"/>
        <v>0</v>
      </c>
      <c r="AI30" s="126">
        <f t="shared" si="9"/>
        <v>0</v>
      </c>
      <c r="AJ30" s="166">
        <f t="shared" si="4"/>
        <v>0</v>
      </c>
      <c r="AK30" s="136">
        <f t="shared" si="9"/>
        <v>0</v>
      </c>
      <c r="AL30" s="126">
        <f t="shared" si="9"/>
        <v>0</v>
      </c>
      <c r="AM30" s="126">
        <f t="shared" si="9"/>
        <v>0</v>
      </c>
      <c r="AN30" s="126">
        <f t="shared" si="9"/>
        <v>0</v>
      </c>
      <c r="AO30" s="126">
        <f t="shared" si="9"/>
        <v>0</v>
      </c>
      <c r="AP30" s="126">
        <f t="shared" si="9"/>
        <v>0</v>
      </c>
      <c r="AQ30" s="126">
        <f t="shared" si="9"/>
        <v>0</v>
      </c>
      <c r="AR30" s="126">
        <f t="shared" si="9"/>
        <v>0</v>
      </c>
      <c r="AS30" s="126">
        <f t="shared" si="9"/>
        <v>0</v>
      </c>
      <c r="AT30" s="136">
        <f t="shared" si="9"/>
        <v>0</v>
      </c>
      <c r="AU30" s="136">
        <f t="shared" si="9"/>
        <v>0</v>
      </c>
      <c r="AV30" s="126">
        <f t="shared" si="5"/>
        <v>0</v>
      </c>
    </row>
    <row r="31" spans="1:48" ht="12.75">
      <c r="A31" s="99" t="s">
        <v>268</v>
      </c>
      <c r="B31" s="98" t="s">
        <v>390</v>
      </c>
      <c r="C31" s="154"/>
      <c r="D31" s="154"/>
      <c r="E31" s="154"/>
      <c r="F31" s="154"/>
      <c r="G31" s="154"/>
      <c r="H31" s="154"/>
      <c r="I31" s="154"/>
      <c r="J31" s="155"/>
      <c r="K31" s="155"/>
      <c r="L31" s="155"/>
      <c r="M31" s="155"/>
      <c r="N31" s="204"/>
      <c r="O31" s="207"/>
      <c r="P31" s="207"/>
      <c r="Q31" s="207"/>
      <c r="R31" s="207"/>
      <c r="S31" s="207"/>
      <c r="T31" s="82">
        <f t="shared" si="3"/>
        <v>0</v>
      </c>
      <c r="U31" s="162"/>
      <c r="V31" s="162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4"/>
      <c r="AI31" s="204"/>
      <c r="AJ31" s="79">
        <f t="shared" si="4"/>
        <v>0</v>
      </c>
      <c r="AK31" s="136"/>
      <c r="AL31" s="154"/>
      <c r="AM31" s="154"/>
      <c r="AN31" s="154"/>
      <c r="AO31" s="154"/>
      <c r="AP31" s="169"/>
      <c r="AQ31" s="169"/>
      <c r="AR31" s="169"/>
      <c r="AS31" s="169"/>
      <c r="AT31" s="136"/>
      <c r="AU31" s="136"/>
      <c r="AV31" s="82">
        <f t="shared" si="5"/>
        <v>0</v>
      </c>
    </row>
    <row r="32" spans="1:48" ht="25.5">
      <c r="A32" s="99" t="s">
        <v>269</v>
      </c>
      <c r="B32" s="98" t="s">
        <v>63</v>
      </c>
      <c r="C32" s="154"/>
      <c r="D32" s="154"/>
      <c r="E32" s="154"/>
      <c r="F32" s="154"/>
      <c r="G32" s="154"/>
      <c r="H32" s="154"/>
      <c r="I32" s="154"/>
      <c r="J32" s="155"/>
      <c r="K32" s="155"/>
      <c r="L32" s="155"/>
      <c r="M32" s="155"/>
      <c r="N32" s="204"/>
      <c r="O32" s="207"/>
      <c r="P32" s="207"/>
      <c r="Q32" s="207"/>
      <c r="R32" s="207"/>
      <c r="S32" s="207"/>
      <c r="T32" s="82">
        <f t="shared" si="3"/>
        <v>0</v>
      </c>
      <c r="U32" s="162"/>
      <c r="V32" s="162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4"/>
      <c r="AI32" s="204"/>
      <c r="AJ32" s="79">
        <f t="shared" si="4"/>
        <v>0</v>
      </c>
      <c r="AK32" s="136"/>
      <c r="AL32" s="154"/>
      <c r="AM32" s="154"/>
      <c r="AN32" s="154"/>
      <c r="AO32" s="154"/>
      <c r="AP32" s="169"/>
      <c r="AQ32" s="169"/>
      <c r="AR32" s="169"/>
      <c r="AS32" s="169"/>
      <c r="AT32" s="136"/>
      <c r="AU32" s="136"/>
      <c r="AV32" s="82">
        <f t="shared" si="5"/>
        <v>0</v>
      </c>
    </row>
    <row r="33" spans="1:48" ht="63.75">
      <c r="A33" s="99" t="s">
        <v>270</v>
      </c>
      <c r="B33" s="98" t="s">
        <v>362</v>
      </c>
      <c r="C33" s="154"/>
      <c r="D33" s="154"/>
      <c r="E33" s="154"/>
      <c r="F33" s="154"/>
      <c r="G33" s="154"/>
      <c r="H33" s="154"/>
      <c r="I33" s="154"/>
      <c r="J33" s="155"/>
      <c r="K33" s="155"/>
      <c r="L33" s="155"/>
      <c r="M33" s="155"/>
      <c r="N33" s="204"/>
      <c r="O33" s="207"/>
      <c r="P33" s="207"/>
      <c r="Q33" s="207"/>
      <c r="R33" s="207"/>
      <c r="S33" s="207"/>
      <c r="T33" s="82">
        <f t="shared" si="3"/>
        <v>0</v>
      </c>
      <c r="U33" s="162"/>
      <c r="V33" s="162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4"/>
      <c r="AI33" s="204"/>
      <c r="AJ33" s="79">
        <f t="shared" si="4"/>
        <v>0</v>
      </c>
      <c r="AK33" s="136"/>
      <c r="AL33" s="154"/>
      <c r="AM33" s="154"/>
      <c r="AN33" s="154"/>
      <c r="AO33" s="154"/>
      <c r="AP33" s="169"/>
      <c r="AQ33" s="169"/>
      <c r="AR33" s="169"/>
      <c r="AS33" s="169"/>
      <c r="AT33" s="136"/>
      <c r="AU33" s="136"/>
      <c r="AV33" s="82">
        <f t="shared" si="5"/>
        <v>0</v>
      </c>
    </row>
    <row r="34" spans="1:48" ht="12.75">
      <c r="A34" s="129" t="s">
        <v>35</v>
      </c>
      <c r="B34" s="130" t="s">
        <v>271</v>
      </c>
      <c r="C34" s="154">
        <f>SUM(C35:C53)</f>
        <v>0</v>
      </c>
      <c r="D34" s="154">
        <f aca="true" t="shared" si="10" ref="D34:AU34">SUM(D35:D53)</f>
        <v>0</v>
      </c>
      <c r="E34" s="154">
        <f t="shared" si="10"/>
        <v>0</v>
      </c>
      <c r="F34" s="154">
        <f t="shared" si="10"/>
        <v>0</v>
      </c>
      <c r="G34" s="154">
        <f t="shared" si="10"/>
        <v>0</v>
      </c>
      <c r="H34" s="154">
        <f t="shared" si="10"/>
        <v>0</v>
      </c>
      <c r="I34" s="154">
        <f t="shared" si="10"/>
        <v>0</v>
      </c>
      <c r="J34" s="154">
        <f t="shared" si="10"/>
        <v>0</v>
      </c>
      <c r="K34" s="154">
        <f t="shared" si="10"/>
        <v>0</v>
      </c>
      <c r="L34" s="154">
        <f t="shared" si="10"/>
        <v>0</v>
      </c>
      <c r="M34" s="154">
        <f t="shared" si="10"/>
        <v>0</v>
      </c>
      <c r="N34" s="154">
        <f t="shared" si="10"/>
        <v>8</v>
      </c>
      <c r="O34" s="154">
        <f t="shared" si="10"/>
        <v>8</v>
      </c>
      <c r="P34" s="154">
        <f t="shared" si="10"/>
        <v>6</v>
      </c>
      <c r="Q34" s="154">
        <f t="shared" si="10"/>
        <v>6</v>
      </c>
      <c r="R34" s="154">
        <f t="shared" si="10"/>
        <v>6</v>
      </c>
      <c r="S34" s="154">
        <f t="shared" si="10"/>
        <v>6</v>
      </c>
      <c r="T34" s="126">
        <f t="shared" si="3"/>
        <v>40</v>
      </c>
      <c r="U34" s="154">
        <f t="shared" si="10"/>
        <v>0</v>
      </c>
      <c r="V34" s="154">
        <f t="shared" si="10"/>
        <v>0</v>
      </c>
      <c r="W34" s="154">
        <f t="shared" si="10"/>
        <v>12</v>
      </c>
      <c r="X34" s="154">
        <f t="shared" si="10"/>
        <v>12</v>
      </c>
      <c r="Y34" s="154">
        <f t="shared" si="10"/>
        <v>13</v>
      </c>
      <c r="Z34" s="154">
        <f t="shared" si="10"/>
        <v>13</v>
      </c>
      <c r="AA34" s="154">
        <f t="shared" si="10"/>
        <v>13</v>
      </c>
      <c r="AB34" s="154">
        <f t="shared" si="10"/>
        <v>13</v>
      </c>
      <c r="AC34" s="154">
        <f t="shared" si="10"/>
        <v>13</v>
      </c>
      <c r="AD34" s="154">
        <f t="shared" si="10"/>
        <v>13</v>
      </c>
      <c r="AE34" s="154">
        <f t="shared" si="10"/>
        <v>13</v>
      </c>
      <c r="AF34" s="154">
        <f t="shared" si="10"/>
        <v>9</v>
      </c>
      <c r="AG34" s="154">
        <f t="shared" si="10"/>
        <v>9</v>
      </c>
      <c r="AH34" s="154">
        <f t="shared" si="10"/>
        <v>11</v>
      </c>
      <c r="AI34" s="154">
        <f t="shared" si="10"/>
        <v>12</v>
      </c>
      <c r="AJ34" s="166">
        <f t="shared" si="4"/>
        <v>156</v>
      </c>
      <c r="AK34" s="136">
        <f t="shared" si="10"/>
        <v>12</v>
      </c>
      <c r="AL34" s="154">
        <f t="shared" si="10"/>
        <v>0</v>
      </c>
      <c r="AM34" s="154">
        <f t="shared" si="10"/>
        <v>0</v>
      </c>
      <c r="AN34" s="154">
        <f t="shared" si="10"/>
        <v>0</v>
      </c>
      <c r="AO34" s="154">
        <f t="shared" si="10"/>
        <v>0</v>
      </c>
      <c r="AP34" s="154">
        <f t="shared" si="10"/>
        <v>0</v>
      </c>
      <c r="AQ34" s="154">
        <f t="shared" si="10"/>
        <v>0</v>
      </c>
      <c r="AR34" s="154">
        <f t="shared" si="10"/>
        <v>0</v>
      </c>
      <c r="AS34" s="154">
        <f t="shared" si="10"/>
        <v>0</v>
      </c>
      <c r="AT34" s="136">
        <f t="shared" si="10"/>
        <v>0</v>
      </c>
      <c r="AU34" s="136">
        <f t="shared" si="10"/>
        <v>0</v>
      </c>
      <c r="AV34" s="126">
        <f t="shared" si="5"/>
        <v>208</v>
      </c>
    </row>
    <row r="35" spans="1:48" ht="12.75">
      <c r="A35" s="99" t="s">
        <v>272</v>
      </c>
      <c r="B35" s="99" t="s">
        <v>64</v>
      </c>
      <c r="C35" s="223"/>
      <c r="D35" s="223"/>
      <c r="E35" s="223"/>
      <c r="F35" s="154"/>
      <c r="G35" s="154"/>
      <c r="H35" s="154"/>
      <c r="I35" s="154"/>
      <c r="J35" s="155"/>
      <c r="K35" s="155"/>
      <c r="L35" s="155"/>
      <c r="M35" s="155"/>
      <c r="N35" s="204"/>
      <c r="O35" s="207"/>
      <c r="P35" s="207"/>
      <c r="Q35" s="207"/>
      <c r="R35" s="207"/>
      <c r="S35" s="207"/>
      <c r="T35" s="82">
        <f t="shared" si="3"/>
        <v>0</v>
      </c>
      <c r="U35" s="139"/>
      <c r="V35" s="162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4"/>
      <c r="AI35" s="204"/>
      <c r="AJ35" s="79">
        <f t="shared" si="4"/>
        <v>0</v>
      </c>
      <c r="AK35" s="136"/>
      <c r="AL35" s="154"/>
      <c r="AM35" s="154"/>
      <c r="AN35" s="154"/>
      <c r="AO35" s="154"/>
      <c r="AP35" s="169"/>
      <c r="AQ35" s="169"/>
      <c r="AR35" s="169"/>
      <c r="AS35" s="169"/>
      <c r="AT35" s="136"/>
      <c r="AU35" s="136"/>
      <c r="AV35" s="82">
        <f t="shared" si="5"/>
        <v>0</v>
      </c>
    </row>
    <row r="36" spans="1:48" ht="12.75">
      <c r="A36" s="99" t="s">
        <v>273</v>
      </c>
      <c r="B36" s="99" t="s">
        <v>254</v>
      </c>
      <c r="C36" s="223"/>
      <c r="D36" s="223"/>
      <c r="E36" s="223"/>
      <c r="F36" s="154"/>
      <c r="G36" s="154"/>
      <c r="H36" s="154"/>
      <c r="I36" s="154"/>
      <c r="J36" s="155"/>
      <c r="K36" s="155"/>
      <c r="L36" s="155"/>
      <c r="M36" s="155"/>
      <c r="N36" s="204"/>
      <c r="O36" s="207"/>
      <c r="P36" s="207"/>
      <c r="Q36" s="207"/>
      <c r="R36" s="207"/>
      <c r="S36" s="207"/>
      <c r="T36" s="82">
        <f t="shared" si="3"/>
        <v>0</v>
      </c>
      <c r="U36" s="139"/>
      <c r="V36" s="162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4"/>
      <c r="AI36" s="204"/>
      <c r="AJ36" s="79">
        <f t="shared" si="4"/>
        <v>0</v>
      </c>
      <c r="AK36" s="136"/>
      <c r="AL36" s="154"/>
      <c r="AM36" s="154"/>
      <c r="AN36" s="154"/>
      <c r="AO36" s="154"/>
      <c r="AP36" s="169"/>
      <c r="AQ36" s="169"/>
      <c r="AR36" s="169"/>
      <c r="AS36" s="169"/>
      <c r="AT36" s="136"/>
      <c r="AU36" s="136"/>
      <c r="AV36" s="82">
        <f t="shared" si="5"/>
        <v>0</v>
      </c>
    </row>
    <row r="37" spans="1:48" ht="25.5">
      <c r="A37" s="99" t="s">
        <v>274</v>
      </c>
      <c r="B37" s="99" t="s">
        <v>275</v>
      </c>
      <c r="C37" s="223"/>
      <c r="D37" s="223"/>
      <c r="E37" s="223"/>
      <c r="F37" s="154"/>
      <c r="G37" s="154"/>
      <c r="H37" s="154"/>
      <c r="I37" s="154"/>
      <c r="J37" s="155"/>
      <c r="K37" s="155"/>
      <c r="L37" s="155"/>
      <c r="M37" s="155"/>
      <c r="N37" s="204"/>
      <c r="O37" s="207"/>
      <c r="P37" s="207"/>
      <c r="Q37" s="207"/>
      <c r="R37" s="207"/>
      <c r="S37" s="207"/>
      <c r="T37" s="82">
        <f t="shared" si="3"/>
        <v>0</v>
      </c>
      <c r="U37" s="139"/>
      <c r="V37" s="162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4"/>
      <c r="AI37" s="204"/>
      <c r="AJ37" s="79">
        <f t="shared" si="4"/>
        <v>0</v>
      </c>
      <c r="AK37" s="136"/>
      <c r="AL37" s="154"/>
      <c r="AM37" s="154"/>
      <c r="AN37" s="154"/>
      <c r="AO37" s="154"/>
      <c r="AP37" s="169"/>
      <c r="AQ37" s="169"/>
      <c r="AR37" s="169"/>
      <c r="AS37" s="169"/>
      <c r="AT37" s="136"/>
      <c r="AU37" s="136"/>
      <c r="AV37" s="82">
        <f t="shared" si="5"/>
        <v>0</v>
      </c>
    </row>
    <row r="38" spans="1:48" ht="12.75">
      <c r="A38" s="99" t="s">
        <v>276</v>
      </c>
      <c r="B38" s="99" t="s">
        <v>66</v>
      </c>
      <c r="C38" s="223"/>
      <c r="D38" s="223"/>
      <c r="E38" s="223"/>
      <c r="F38" s="154"/>
      <c r="G38" s="154"/>
      <c r="H38" s="154"/>
      <c r="I38" s="154"/>
      <c r="J38" s="155"/>
      <c r="K38" s="155"/>
      <c r="L38" s="155"/>
      <c r="M38" s="155"/>
      <c r="N38" s="204"/>
      <c r="O38" s="207"/>
      <c r="P38" s="207"/>
      <c r="Q38" s="207"/>
      <c r="R38" s="207"/>
      <c r="S38" s="207"/>
      <c r="T38" s="82">
        <f t="shared" si="3"/>
        <v>0</v>
      </c>
      <c r="U38" s="139"/>
      <c r="V38" s="162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4"/>
      <c r="AI38" s="204"/>
      <c r="AJ38" s="79">
        <f t="shared" si="4"/>
        <v>0</v>
      </c>
      <c r="AK38" s="136"/>
      <c r="AL38" s="154"/>
      <c r="AM38" s="154"/>
      <c r="AN38" s="154"/>
      <c r="AO38" s="154"/>
      <c r="AP38" s="169"/>
      <c r="AQ38" s="169"/>
      <c r="AR38" s="169"/>
      <c r="AS38" s="169"/>
      <c r="AT38" s="136"/>
      <c r="AU38" s="136"/>
      <c r="AV38" s="82">
        <f t="shared" si="5"/>
        <v>0</v>
      </c>
    </row>
    <row r="39" spans="1:48" ht="12.75">
      <c r="A39" s="99" t="s">
        <v>40</v>
      </c>
      <c r="B39" s="99" t="s">
        <v>67</v>
      </c>
      <c r="C39" s="223"/>
      <c r="D39" s="223"/>
      <c r="E39" s="223"/>
      <c r="F39" s="154"/>
      <c r="G39" s="154"/>
      <c r="H39" s="154"/>
      <c r="I39" s="154"/>
      <c r="J39" s="155"/>
      <c r="K39" s="155"/>
      <c r="L39" s="155"/>
      <c r="M39" s="155"/>
      <c r="N39" s="204"/>
      <c r="O39" s="207"/>
      <c r="P39" s="207"/>
      <c r="Q39" s="207"/>
      <c r="R39" s="207"/>
      <c r="S39" s="207"/>
      <c r="T39" s="82">
        <f t="shared" si="3"/>
        <v>0</v>
      </c>
      <c r="U39" s="139"/>
      <c r="V39" s="162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4"/>
      <c r="AI39" s="204"/>
      <c r="AJ39" s="79">
        <f t="shared" si="4"/>
        <v>0</v>
      </c>
      <c r="AK39" s="136"/>
      <c r="AL39" s="154"/>
      <c r="AM39" s="154"/>
      <c r="AN39" s="154"/>
      <c r="AO39" s="154"/>
      <c r="AP39" s="169"/>
      <c r="AQ39" s="169"/>
      <c r="AR39" s="169"/>
      <c r="AS39" s="169"/>
      <c r="AT39" s="136"/>
      <c r="AU39" s="136"/>
      <c r="AV39" s="82">
        <f t="shared" si="5"/>
        <v>0</v>
      </c>
    </row>
    <row r="40" spans="1:48" ht="25.5">
      <c r="A40" s="99" t="s">
        <v>41</v>
      </c>
      <c r="B40" s="99" t="s">
        <v>277</v>
      </c>
      <c r="C40" s="223"/>
      <c r="D40" s="223"/>
      <c r="E40" s="223"/>
      <c r="F40" s="154"/>
      <c r="G40" s="154"/>
      <c r="H40" s="154"/>
      <c r="I40" s="154"/>
      <c r="J40" s="155"/>
      <c r="K40" s="155"/>
      <c r="L40" s="155"/>
      <c r="M40" s="155"/>
      <c r="N40" s="204">
        <v>8</v>
      </c>
      <c r="O40" s="204">
        <v>8</v>
      </c>
      <c r="P40" s="204">
        <v>6</v>
      </c>
      <c r="Q40" s="204">
        <v>6</v>
      </c>
      <c r="R40" s="204">
        <v>6</v>
      </c>
      <c r="S40" s="204">
        <v>6</v>
      </c>
      <c r="T40" s="82">
        <f t="shared" si="3"/>
        <v>40</v>
      </c>
      <c r="U40" s="139"/>
      <c r="V40" s="162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79">
        <f t="shared" si="4"/>
        <v>0</v>
      </c>
      <c r="AK40" s="136"/>
      <c r="AL40" s="154"/>
      <c r="AM40" s="154"/>
      <c r="AN40" s="154"/>
      <c r="AO40" s="154"/>
      <c r="AP40" s="169"/>
      <c r="AQ40" s="169"/>
      <c r="AR40" s="169"/>
      <c r="AS40" s="169"/>
      <c r="AT40" s="136"/>
      <c r="AU40" s="136"/>
      <c r="AV40" s="82">
        <f t="shared" si="5"/>
        <v>40</v>
      </c>
    </row>
    <row r="41" spans="1:48" ht="12.75">
      <c r="A41" s="99" t="s">
        <v>42</v>
      </c>
      <c r="B41" s="99" t="s">
        <v>70</v>
      </c>
      <c r="C41" s="223"/>
      <c r="D41" s="223"/>
      <c r="E41" s="223"/>
      <c r="F41" s="154"/>
      <c r="G41" s="154"/>
      <c r="H41" s="154"/>
      <c r="I41" s="154"/>
      <c r="J41" s="155"/>
      <c r="K41" s="155"/>
      <c r="L41" s="155"/>
      <c r="M41" s="155"/>
      <c r="N41" s="204"/>
      <c r="O41" s="207"/>
      <c r="P41" s="207"/>
      <c r="Q41" s="207"/>
      <c r="R41" s="207"/>
      <c r="S41" s="207"/>
      <c r="T41" s="82">
        <f t="shared" si="3"/>
        <v>0</v>
      </c>
      <c r="U41" s="139"/>
      <c r="V41" s="162"/>
      <c r="W41" s="207">
        <v>4</v>
      </c>
      <c r="X41" s="207">
        <v>4</v>
      </c>
      <c r="Y41" s="207">
        <v>4</v>
      </c>
      <c r="Z41" s="207">
        <v>4</v>
      </c>
      <c r="AA41" s="207">
        <v>4</v>
      </c>
      <c r="AB41" s="207">
        <v>4</v>
      </c>
      <c r="AC41" s="207">
        <v>4</v>
      </c>
      <c r="AD41" s="207">
        <v>4</v>
      </c>
      <c r="AE41" s="207">
        <v>4</v>
      </c>
      <c r="AF41" s="207">
        <v>4</v>
      </c>
      <c r="AG41" s="207">
        <v>4</v>
      </c>
      <c r="AH41" s="207">
        <v>4</v>
      </c>
      <c r="AI41" s="207">
        <v>4</v>
      </c>
      <c r="AJ41" s="79">
        <f t="shared" si="4"/>
        <v>52</v>
      </c>
      <c r="AK41" s="136">
        <v>12</v>
      </c>
      <c r="AL41" s="154"/>
      <c r="AM41" s="154"/>
      <c r="AN41" s="154"/>
      <c r="AO41" s="154"/>
      <c r="AP41" s="169"/>
      <c r="AQ41" s="169"/>
      <c r="AR41" s="169"/>
      <c r="AS41" s="169"/>
      <c r="AT41" s="136"/>
      <c r="AU41" s="136"/>
      <c r="AV41" s="82">
        <f t="shared" si="5"/>
        <v>64</v>
      </c>
    </row>
    <row r="42" spans="1:48" ht="12.75">
      <c r="A42" s="99" t="s">
        <v>43</v>
      </c>
      <c r="B42" s="99" t="s">
        <v>155</v>
      </c>
      <c r="C42" s="223"/>
      <c r="D42" s="223"/>
      <c r="E42" s="223"/>
      <c r="F42" s="154"/>
      <c r="G42" s="154"/>
      <c r="H42" s="154"/>
      <c r="I42" s="154"/>
      <c r="J42" s="155"/>
      <c r="K42" s="155"/>
      <c r="L42" s="155"/>
      <c r="M42" s="155"/>
      <c r="N42" s="204"/>
      <c r="O42" s="207"/>
      <c r="P42" s="207"/>
      <c r="Q42" s="207"/>
      <c r="R42" s="207"/>
      <c r="S42" s="207"/>
      <c r="T42" s="82">
        <f t="shared" si="3"/>
        <v>0</v>
      </c>
      <c r="U42" s="139"/>
      <c r="V42" s="162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4"/>
      <c r="AI42" s="204"/>
      <c r="AJ42" s="79">
        <f t="shared" si="4"/>
        <v>0</v>
      </c>
      <c r="AK42" s="136"/>
      <c r="AL42" s="154"/>
      <c r="AM42" s="154"/>
      <c r="AN42" s="154"/>
      <c r="AO42" s="154"/>
      <c r="AP42" s="169"/>
      <c r="AQ42" s="169"/>
      <c r="AR42" s="169"/>
      <c r="AS42" s="169"/>
      <c r="AT42" s="136"/>
      <c r="AU42" s="136"/>
      <c r="AV42" s="82">
        <f t="shared" si="5"/>
        <v>0</v>
      </c>
    </row>
    <row r="43" spans="1:48" ht="12.75">
      <c r="A43" s="99" t="s">
        <v>44</v>
      </c>
      <c r="B43" s="99" t="s">
        <v>156</v>
      </c>
      <c r="C43" s="223"/>
      <c r="D43" s="223"/>
      <c r="E43" s="223"/>
      <c r="F43" s="154"/>
      <c r="G43" s="154"/>
      <c r="H43" s="154"/>
      <c r="I43" s="154"/>
      <c r="J43" s="155"/>
      <c r="K43" s="155"/>
      <c r="L43" s="155"/>
      <c r="M43" s="155"/>
      <c r="N43" s="204"/>
      <c r="O43" s="207"/>
      <c r="P43" s="207"/>
      <c r="Q43" s="207"/>
      <c r="R43" s="207"/>
      <c r="S43" s="207"/>
      <c r="T43" s="82">
        <f t="shared" si="3"/>
        <v>0</v>
      </c>
      <c r="U43" s="139"/>
      <c r="V43" s="162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4"/>
      <c r="AI43" s="204"/>
      <c r="AJ43" s="79">
        <f t="shared" si="4"/>
        <v>0</v>
      </c>
      <c r="AK43" s="136"/>
      <c r="AL43" s="154"/>
      <c r="AM43" s="154"/>
      <c r="AN43" s="154"/>
      <c r="AO43" s="154"/>
      <c r="AP43" s="169"/>
      <c r="AQ43" s="169"/>
      <c r="AR43" s="169"/>
      <c r="AS43" s="169"/>
      <c r="AT43" s="136"/>
      <c r="AU43" s="136"/>
      <c r="AV43" s="82">
        <f t="shared" si="5"/>
        <v>0</v>
      </c>
    </row>
    <row r="44" spans="1:48" ht="12.75">
      <c r="A44" s="99" t="s">
        <v>45</v>
      </c>
      <c r="B44" s="99" t="s">
        <v>46</v>
      </c>
      <c r="C44" s="223"/>
      <c r="D44" s="223"/>
      <c r="E44" s="223"/>
      <c r="F44" s="154"/>
      <c r="G44" s="154"/>
      <c r="H44" s="154"/>
      <c r="I44" s="154"/>
      <c r="J44" s="155"/>
      <c r="K44" s="155"/>
      <c r="L44" s="155"/>
      <c r="M44" s="155"/>
      <c r="N44" s="204"/>
      <c r="O44" s="207"/>
      <c r="P44" s="207"/>
      <c r="Q44" s="207"/>
      <c r="R44" s="207"/>
      <c r="S44" s="207"/>
      <c r="T44" s="82">
        <f t="shared" si="3"/>
        <v>0</v>
      </c>
      <c r="U44" s="139"/>
      <c r="V44" s="162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4"/>
      <c r="AI44" s="204"/>
      <c r="AJ44" s="79">
        <f t="shared" si="4"/>
        <v>0</v>
      </c>
      <c r="AK44" s="136"/>
      <c r="AL44" s="154"/>
      <c r="AM44" s="154"/>
      <c r="AN44" s="154"/>
      <c r="AO44" s="154"/>
      <c r="AP44" s="169"/>
      <c r="AQ44" s="169"/>
      <c r="AR44" s="169"/>
      <c r="AS44" s="169"/>
      <c r="AT44" s="136"/>
      <c r="AU44" s="136"/>
      <c r="AV44" s="82">
        <f t="shared" si="5"/>
        <v>0</v>
      </c>
    </row>
    <row r="45" spans="1:48" ht="12.75">
      <c r="A45" s="107" t="s">
        <v>54</v>
      </c>
      <c r="B45" s="100" t="s">
        <v>68</v>
      </c>
      <c r="C45" s="223"/>
      <c r="D45" s="223"/>
      <c r="E45" s="223"/>
      <c r="F45" s="154"/>
      <c r="G45" s="154"/>
      <c r="H45" s="154"/>
      <c r="I45" s="154"/>
      <c r="J45" s="155"/>
      <c r="K45" s="155"/>
      <c r="L45" s="155"/>
      <c r="M45" s="155"/>
      <c r="N45" s="204"/>
      <c r="O45" s="207"/>
      <c r="P45" s="207"/>
      <c r="Q45" s="207"/>
      <c r="R45" s="207"/>
      <c r="S45" s="207"/>
      <c r="T45" s="82">
        <f t="shared" si="3"/>
        <v>0</v>
      </c>
      <c r="U45" s="139"/>
      <c r="V45" s="162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4"/>
      <c r="AI45" s="204"/>
      <c r="AJ45" s="79">
        <f t="shared" si="4"/>
        <v>0</v>
      </c>
      <c r="AK45" s="136"/>
      <c r="AL45" s="154"/>
      <c r="AM45" s="154"/>
      <c r="AN45" s="154"/>
      <c r="AO45" s="154"/>
      <c r="AP45" s="169"/>
      <c r="AQ45" s="169"/>
      <c r="AR45" s="169"/>
      <c r="AS45" s="169"/>
      <c r="AT45" s="136"/>
      <c r="AU45" s="136"/>
      <c r="AV45" s="82">
        <f t="shared" si="5"/>
        <v>0</v>
      </c>
    </row>
    <row r="46" spans="1:48" ht="25.5">
      <c r="A46" s="107" t="s">
        <v>55</v>
      </c>
      <c r="B46" s="97" t="s">
        <v>83</v>
      </c>
      <c r="C46" s="223"/>
      <c r="D46" s="223"/>
      <c r="E46" s="223"/>
      <c r="F46" s="154"/>
      <c r="G46" s="154"/>
      <c r="H46" s="154"/>
      <c r="I46" s="154"/>
      <c r="J46" s="155"/>
      <c r="K46" s="155"/>
      <c r="L46" s="155"/>
      <c r="M46" s="155"/>
      <c r="N46" s="204"/>
      <c r="O46" s="207"/>
      <c r="P46" s="207"/>
      <c r="Q46" s="207"/>
      <c r="R46" s="207"/>
      <c r="S46" s="207"/>
      <c r="T46" s="82">
        <f t="shared" si="3"/>
        <v>0</v>
      </c>
      <c r="U46" s="139"/>
      <c r="V46" s="162"/>
      <c r="W46" s="207">
        <v>3</v>
      </c>
      <c r="X46" s="207">
        <v>3</v>
      </c>
      <c r="Y46" s="207">
        <v>3</v>
      </c>
      <c r="Z46" s="207">
        <v>3</v>
      </c>
      <c r="AA46" s="207">
        <v>3</v>
      </c>
      <c r="AB46" s="207">
        <v>3</v>
      </c>
      <c r="AC46" s="207">
        <v>3</v>
      </c>
      <c r="AD46" s="207">
        <v>3</v>
      </c>
      <c r="AE46" s="207">
        <v>3</v>
      </c>
      <c r="AF46" s="207">
        <v>3</v>
      </c>
      <c r="AG46" s="207">
        <v>3</v>
      </c>
      <c r="AH46" s="207">
        <v>3</v>
      </c>
      <c r="AI46" s="207">
        <v>4</v>
      </c>
      <c r="AJ46" s="79">
        <f t="shared" si="4"/>
        <v>40</v>
      </c>
      <c r="AK46" s="136"/>
      <c r="AL46" s="154"/>
      <c r="AM46" s="154"/>
      <c r="AN46" s="154"/>
      <c r="AO46" s="154"/>
      <c r="AP46" s="169"/>
      <c r="AQ46" s="169"/>
      <c r="AR46" s="169"/>
      <c r="AS46" s="169"/>
      <c r="AT46" s="136"/>
      <c r="AU46" s="136"/>
      <c r="AV46" s="82">
        <f t="shared" si="5"/>
        <v>40</v>
      </c>
    </row>
    <row r="47" spans="1:48" ht="25.5">
      <c r="A47" s="107" t="s">
        <v>56</v>
      </c>
      <c r="B47" s="97" t="s">
        <v>114</v>
      </c>
      <c r="C47" s="223"/>
      <c r="D47" s="223"/>
      <c r="E47" s="223"/>
      <c r="F47" s="154"/>
      <c r="G47" s="154"/>
      <c r="H47" s="154"/>
      <c r="I47" s="154"/>
      <c r="J47" s="155"/>
      <c r="K47" s="155"/>
      <c r="L47" s="155"/>
      <c r="M47" s="155"/>
      <c r="N47" s="204"/>
      <c r="O47" s="207"/>
      <c r="P47" s="207"/>
      <c r="Q47" s="207"/>
      <c r="R47" s="207"/>
      <c r="S47" s="207"/>
      <c r="T47" s="82">
        <f t="shared" si="3"/>
        <v>0</v>
      </c>
      <c r="U47" s="139"/>
      <c r="V47" s="162"/>
      <c r="W47" s="207">
        <v>2</v>
      </c>
      <c r="X47" s="207">
        <v>3</v>
      </c>
      <c r="Y47" s="207">
        <v>3</v>
      </c>
      <c r="Z47" s="207">
        <v>3</v>
      </c>
      <c r="AA47" s="207">
        <v>3</v>
      </c>
      <c r="AB47" s="207">
        <v>3</v>
      </c>
      <c r="AC47" s="207">
        <v>3</v>
      </c>
      <c r="AD47" s="207">
        <v>3</v>
      </c>
      <c r="AE47" s="207">
        <v>3</v>
      </c>
      <c r="AF47" s="207">
        <v>2</v>
      </c>
      <c r="AG47" s="207"/>
      <c r="AH47" s="204">
        <v>2</v>
      </c>
      <c r="AI47" s="204">
        <v>2</v>
      </c>
      <c r="AJ47" s="79">
        <f t="shared" si="4"/>
        <v>32</v>
      </c>
      <c r="AK47" s="136"/>
      <c r="AL47" s="154"/>
      <c r="AM47" s="154"/>
      <c r="AN47" s="154"/>
      <c r="AO47" s="154"/>
      <c r="AP47" s="169"/>
      <c r="AQ47" s="169"/>
      <c r="AR47" s="169"/>
      <c r="AS47" s="169"/>
      <c r="AT47" s="136"/>
      <c r="AU47" s="136"/>
      <c r="AV47" s="82">
        <f t="shared" si="5"/>
        <v>32</v>
      </c>
    </row>
    <row r="48" spans="1:48" ht="25.5">
      <c r="A48" s="107" t="s">
        <v>57</v>
      </c>
      <c r="B48" s="97" t="s">
        <v>88</v>
      </c>
      <c r="C48" s="223"/>
      <c r="D48" s="223"/>
      <c r="E48" s="223"/>
      <c r="F48" s="154"/>
      <c r="G48" s="154"/>
      <c r="H48" s="154"/>
      <c r="I48" s="154"/>
      <c r="J48" s="155"/>
      <c r="K48" s="155"/>
      <c r="L48" s="155"/>
      <c r="M48" s="155"/>
      <c r="N48" s="204"/>
      <c r="O48" s="207"/>
      <c r="P48" s="207"/>
      <c r="Q48" s="207"/>
      <c r="R48" s="207"/>
      <c r="S48" s="207"/>
      <c r="T48" s="82">
        <f t="shared" si="3"/>
        <v>0</v>
      </c>
      <c r="U48" s="139"/>
      <c r="V48" s="162"/>
      <c r="W48" s="207">
        <v>3</v>
      </c>
      <c r="X48" s="207">
        <v>2</v>
      </c>
      <c r="Y48" s="207">
        <v>3</v>
      </c>
      <c r="Z48" s="207">
        <v>3</v>
      </c>
      <c r="AA48" s="207">
        <v>3</v>
      </c>
      <c r="AB48" s="207">
        <v>3</v>
      </c>
      <c r="AC48" s="207">
        <v>3</v>
      </c>
      <c r="AD48" s="207">
        <v>3</v>
      </c>
      <c r="AE48" s="207">
        <v>3</v>
      </c>
      <c r="AF48" s="207"/>
      <c r="AG48" s="207">
        <v>2</v>
      </c>
      <c r="AH48" s="207">
        <v>2</v>
      </c>
      <c r="AI48" s="207">
        <v>2</v>
      </c>
      <c r="AJ48" s="79">
        <f t="shared" si="4"/>
        <v>32</v>
      </c>
      <c r="AK48" s="136"/>
      <c r="AL48" s="154"/>
      <c r="AM48" s="154"/>
      <c r="AN48" s="154"/>
      <c r="AO48" s="154"/>
      <c r="AP48" s="169"/>
      <c r="AQ48" s="169"/>
      <c r="AR48" s="169"/>
      <c r="AS48" s="169"/>
      <c r="AT48" s="136"/>
      <c r="AU48" s="136"/>
      <c r="AV48" s="82">
        <f t="shared" si="5"/>
        <v>32</v>
      </c>
    </row>
    <row r="49" spans="1:48" ht="12.75">
      <c r="A49" s="107" t="s">
        <v>122</v>
      </c>
      <c r="B49" s="101" t="s">
        <v>178</v>
      </c>
      <c r="C49" s="223"/>
      <c r="D49" s="223"/>
      <c r="E49" s="223"/>
      <c r="F49" s="154"/>
      <c r="G49" s="154"/>
      <c r="H49" s="154"/>
      <c r="I49" s="154"/>
      <c r="J49" s="155"/>
      <c r="K49" s="155"/>
      <c r="L49" s="155"/>
      <c r="M49" s="155"/>
      <c r="N49" s="204"/>
      <c r="O49" s="207"/>
      <c r="P49" s="207"/>
      <c r="Q49" s="207"/>
      <c r="R49" s="207"/>
      <c r="S49" s="207"/>
      <c r="T49" s="82">
        <f t="shared" si="3"/>
        <v>0</v>
      </c>
      <c r="U49" s="139"/>
      <c r="V49" s="162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4"/>
      <c r="AI49" s="204"/>
      <c r="AJ49" s="79">
        <f t="shared" si="4"/>
        <v>0</v>
      </c>
      <c r="AK49" s="136"/>
      <c r="AL49" s="154"/>
      <c r="AM49" s="154"/>
      <c r="AN49" s="154"/>
      <c r="AO49" s="154"/>
      <c r="AP49" s="169"/>
      <c r="AQ49" s="169"/>
      <c r="AR49" s="169"/>
      <c r="AS49" s="169"/>
      <c r="AT49" s="136"/>
      <c r="AU49" s="136"/>
      <c r="AV49" s="82">
        <f t="shared" si="5"/>
        <v>0</v>
      </c>
    </row>
    <row r="50" spans="1:48" ht="25.5">
      <c r="A50" s="107" t="s">
        <v>129</v>
      </c>
      <c r="B50" s="101" t="s">
        <v>179</v>
      </c>
      <c r="C50" s="223"/>
      <c r="D50" s="223"/>
      <c r="E50" s="223"/>
      <c r="F50" s="154"/>
      <c r="G50" s="154"/>
      <c r="H50" s="154"/>
      <c r="I50" s="154"/>
      <c r="J50" s="155"/>
      <c r="K50" s="155"/>
      <c r="L50" s="155"/>
      <c r="M50" s="155"/>
      <c r="N50" s="204"/>
      <c r="O50" s="207"/>
      <c r="P50" s="207"/>
      <c r="Q50" s="207"/>
      <c r="R50" s="207"/>
      <c r="S50" s="207"/>
      <c r="T50" s="82">
        <f t="shared" si="3"/>
        <v>0</v>
      </c>
      <c r="U50" s="139"/>
      <c r="V50" s="162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4"/>
      <c r="AI50" s="204"/>
      <c r="AJ50" s="79">
        <f t="shared" si="4"/>
        <v>0</v>
      </c>
      <c r="AK50" s="136"/>
      <c r="AL50" s="154"/>
      <c r="AM50" s="154"/>
      <c r="AN50" s="154"/>
      <c r="AO50" s="154"/>
      <c r="AP50" s="169"/>
      <c r="AQ50" s="169"/>
      <c r="AR50" s="169"/>
      <c r="AS50" s="169"/>
      <c r="AT50" s="136"/>
      <c r="AU50" s="136"/>
      <c r="AV50" s="82">
        <f t="shared" si="5"/>
        <v>0</v>
      </c>
    </row>
    <row r="51" spans="1:48" ht="25.5">
      <c r="A51" s="107" t="s">
        <v>130</v>
      </c>
      <c r="B51" s="101" t="s">
        <v>119</v>
      </c>
      <c r="C51" s="223"/>
      <c r="D51" s="223"/>
      <c r="E51" s="223"/>
      <c r="F51" s="154"/>
      <c r="G51" s="154"/>
      <c r="H51" s="154"/>
      <c r="I51" s="154"/>
      <c r="J51" s="155"/>
      <c r="K51" s="155"/>
      <c r="L51" s="155"/>
      <c r="M51" s="155"/>
      <c r="N51" s="204"/>
      <c r="O51" s="207"/>
      <c r="P51" s="207"/>
      <c r="Q51" s="207"/>
      <c r="R51" s="207"/>
      <c r="S51" s="207"/>
      <c r="T51" s="82">
        <f t="shared" si="3"/>
        <v>0</v>
      </c>
      <c r="U51" s="139"/>
      <c r="V51" s="162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4"/>
      <c r="AI51" s="204"/>
      <c r="AJ51" s="79">
        <f t="shared" si="4"/>
        <v>0</v>
      </c>
      <c r="AK51" s="136"/>
      <c r="AL51" s="154"/>
      <c r="AM51" s="154"/>
      <c r="AN51" s="154"/>
      <c r="AO51" s="154"/>
      <c r="AP51" s="169"/>
      <c r="AQ51" s="169"/>
      <c r="AR51" s="169"/>
      <c r="AS51" s="169"/>
      <c r="AT51" s="136"/>
      <c r="AU51" s="136"/>
      <c r="AV51" s="82">
        <f t="shared" si="5"/>
        <v>0</v>
      </c>
    </row>
    <row r="52" spans="1:48" ht="25.5">
      <c r="A52" s="107" t="s">
        <v>131</v>
      </c>
      <c r="B52" s="101" t="s">
        <v>118</v>
      </c>
      <c r="C52" s="223"/>
      <c r="D52" s="223"/>
      <c r="E52" s="223"/>
      <c r="F52" s="154"/>
      <c r="G52" s="154"/>
      <c r="H52" s="154"/>
      <c r="I52" s="154"/>
      <c r="J52" s="155"/>
      <c r="K52" s="155"/>
      <c r="L52" s="155"/>
      <c r="M52" s="155"/>
      <c r="N52" s="204"/>
      <c r="O52" s="207"/>
      <c r="P52" s="207"/>
      <c r="Q52" s="207"/>
      <c r="R52" s="207"/>
      <c r="S52" s="207"/>
      <c r="T52" s="82">
        <f t="shared" si="3"/>
        <v>0</v>
      </c>
      <c r="U52" s="139"/>
      <c r="V52" s="162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4"/>
      <c r="AI52" s="204"/>
      <c r="AJ52" s="79">
        <f t="shared" si="4"/>
        <v>0</v>
      </c>
      <c r="AK52" s="136"/>
      <c r="AL52" s="154"/>
      <c r="AM52" s="154"/>
      <c r="AN52" s="154"/>
      <c r="AO52" s="154"/>
      <c r="AP52" s="169"/>
      <c r="AQ52" s="169"/>
      <c r="AR52" s="169"/>
      <c r="AS52" s="169"/>
      <c r="AT52" s="136"/>
      <c r="AU52" s="136"/>
      <c r="AV52" s="82">
        <f t="shared" si="5"/>
        <v>0</v>
      </c>
    </row>
    <row r="53" spans="1:48" ht="25.5">
      <c r="A53" s="107" t="s">
        <v>180</v>
      </c>
      <c r="B53" s="101" t="s">
        <v>117</v>
      </c>
      <c r="C53" s="223"/>
      <c r="D53" s="223"/>
      <c r="E53" s="223"/>
      <c r="F53" s="154"/>
      <c r="G53" s="154"/>
      <c r="H53" s="154"/>
      <c r="I53" s="154"/>
      <c r="J53" s="155"/>
      <c r="K53" s="155"/>
      <c r="L53" s="155"/>
      <c r="M53" s="155"/>
      <c r="N53" s="204"/>
      <c r="O53" s="207"/>
      <c r="P53" s="207"/>
      <c r="Q53" s="207"/>
      <c r="R53" s="207"/>
      <c r="S53" s="207"/>
      <c r="T53" s="82">
        <f t="shared" si="3"/>
        <v>0</v>
      </c>
      <c r="U53" s="139"/>
      <c r="V53" s="162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4"/>
      <c r="AI53" s="204"/>
      <c r="AJ53" s="79">
        <f t="shared" si="4"/>
        <v>0</v>
      </c>
      <c r="AK53" s="136"/>
      <c r="AL53" s="154"/>
      <c r="AM53" s="154"/>
      <c r="AN53" s="154"/>
      <c r="AO53" s="154"/>
      <c r="AP53" s="169"/>
      <c r="AQ53" s="169"/>
      <c r="AR53" s="169"/>
      <c r="AS53" s="169"/>
      <c r="AT53" s="136"/>
      <c r="AU53" s="136"/>
      <c r="AV53" s="82">
        <f t="shared" si="5"/>
        <v>0</v>
      </c>
    </row>
    <row r="54" spans="1:48" ht="12.75">
      <c r="A54" s="108" t="s">
        <v>33</v>
      </c>
      <c r="B54" s="128" t="s">
        <v>278</v>
      </c>
      <c r="C54" s="126">
        <f>SUM(C55+C64+C67+C70)</f>
        <v>36</v>
      </c>
      <c r="D54" s="126">
        <f aca="true" t="shared" si="11" ref="D54:AU54">SUM(D55+D64+D67+D70)</f>
        <v>36</v>
      </c>
      <c r="E54" s="126">
        <f t="shared" si="11"/>
        <v>36</v>
      </c>
      <c r="F54" s="126">
        <f t="shared" si="11"/>
        <v>36</v>
      </c>
      <c r="G54" s="126">
        <f t="shared" si="11"/>
        <v>36</v>
      </c>
      <c r="H54" s="126">
        <f t="shared" si="11"/>
        <v>36</v>
      </c>
      <c r="I54" s="126">
        <f t="shared" si="11"/>
        <v>36</v>
      </c>
      <c r="J54" s="126">
        <f t="shared" si="11"/>
        <v>36</v>
      </c>
      <c r="K54" s="126">
        <f t="shared" si="11"/>
        <v>36</v>
      </c>
      <c r="L54" s="126">
        <f t="shared" si="11"/>
        <v>36</v>
      </c>
      <c r="M54" s="126">
        <f t="shared" si="11"/>
        <v>36</v>
      </c>
      <c r="N54" s="126">
        <f t="shared" si="11"/>
        <v>24</v>
      </c>
      <c r="O54" s="126">
        <f t="shared" si="11"/>
        <v>24</v>
      </c>
      <c r="P54" s="126">
        <f t="shared" si="11"/>
        <v>24</v>
      </c>
      <c r="Q54" s="126">
        <f t="shared" si="11"/>
        <v>24</v>
      </c>
      <c r="R54" s="126">
        <f t="shared" si="11"/>
        <v>24</v>
      </c>
      <c r="S54" s="126">
        <f t="shared" si="11"/>
        <v>24</v>
      </c>
      <c r="T54" s="126">
        <f t="shared" si="3"/>
        <v>540</v>
      </c>
      <c r="U54" s="126">
        <f t="shared" si="11"/>
        <v>0</v>
      </c>
      <c r="V54" s="126">
        <f t="shared" si="11"/>
        <v>0</v>
      </c>
      <c r="W54" s="126">
        <f t="shared" si="11"/>
        <v>20</v>
      </c>
      <c r="X54" s="126">
        <f t="shared" si="11"/>
        <v>20</v>
      </c>
      <c r="Y54" s="126">
        <f t="shared" si="11"/>
        <v>19</v>
      </c>
      <c r="Z54" s="126">
        <f t="shared" si="11"/>
        <v>19</v>
      </c>
      <c r="AA54" s="126">
        <f t="shared" si="11"/>
        <v>19</v>
      </c>
      <c r="AB54" s="126">
        <f t="shared" si="11"/>
        <v>19</v>
      </c>
      <c r="AC54" s="126">
        <f t="shared" si="11"/>
        <v>19</v>
      </c>
      <c r="AD54" s="126">
        <f t="shared" si="11"/>
        <v>19</v>
      </c>
      <c r="AE54" s="126">
        <f t="shared" si="11"/>
        <v>19</v>
      </c>
      <c r="AF54" s="126">
        <f t="shared" si="11"/>
        <v>23</v>
      </c>
      <c r="AG54" s="126">
        <f t="shared" si="11"/>
        <v>23</v>
      </c>
      <c r="AH54" s="126">
        <f t="shared" si="11"/>
        <v>21</v>
      </c>
      <c r="AI54" s="126">
        <f t="shared" si="11"/>
        <v>20</v>
      </c>
      <c r="AJ54" s="166">
        <f t="shared" si="4"/>
        <v>260</v>
      </c>
      <c r="AK54" s="136">
        <f t="shared" si="11"/>
        <v>24</v>
      </c>
      <c r="AL54" s="126">
        <f t="shared" si="11"/>
        <v>0</v>
      </c>
      <c r="AM54" s="126">
        <f t="shared" si="11"/>
        <v>0</v>
      </c>
      <c r="AN54" s="126">
        <f t="shared" si="11"/>
        <v>0</v>
      </c>
      <c r="AO54" s="126">
        <f t="shared" si="11"/>
        <v>0</v>
      </c>
      <c r="AP54" s="126">
        <f t="shared" si="11"/>
        <v>0</v>
      </c>
      <c r="AQ54" s="126">
        <f t="shared" si="11"/>
        <v>0</v>
      </c>
      <c r="AR54" s="126">
        <f t="shared" si="11"/>
        <v>0</v>
      </c>
      <c r="AS54" s="126">
        <f t="shared" si="11"/>
        <v>0</v>
      </c>
      <c r="AT54" s="136">
        <f t="shared" si="11"/>
        <v>0</v>
      </c>
      <c r="AU54" s="136">
        <f t="shared" si="11"/>
        <v>0</v>
      </c>
      <c r="AV54" s="126">
        <f t="shared" si="5"/>
        <v>824</v>
      </c>
    </row>
    <row r="55" spans="1:48" ht="51">
      <c r="A55" s="102" t="s">
        <v>47</v>
      </c>
      <c r="B55" s="102" t="s">
        <v>333</v>
      </c>
      <c r="C55" s="154">
        <f>SUM(C56:C62)</f>
        <v>36</v>
      </c>
      <c r="D55" s="154">
        <f aca="true" t="shared" si="12" ref="D55:M55">SUM(D56:D62)</f>
        <v>36</v>
      </c>
      <c r="E55" s="154">
        <f t="shared" si="12"/>
        <v>36</v>
      </c>
      <c r="F55" s="154">
        <f t="shared" si="12"/>
        <v>36</v>
      </c>
      <c r="G55" s="154">
        <f t="shared" si="12"/>
        <v>36</v>
      </c>
      <c r="H55" s="154">
        <f t="shared" si="12"/>
        <v>36</v>
      </c>
      <c r="I55" s="154">
        <f t="shared" si="12"/>
        <v>36</v>
      </c>
      <c r="J55" s="154">
        <f t="shared" si="12"/>
        <v>0</v>
      </c>
      <c r="K55" s="154">
        <f t="shared" si="12"/>
        <v>0</v>
      </c>
      <c r="L55" s="154">
        <f t="shared" si="12"/>
        <v>0</v>
      </c>
      <c r="M55" s="154">
        <f t="shared" si="12"/>
        <v>0</v>
      </c>
      <c r="N55" s="217">
        <f aca="true" t="shared" si="13" ref="N55:AU55">SUM(N56:N63)</f>
        <v>18</v>
      </c>
      <c r="O55" s="217">
        <f t="shared" si="13"/>
        <v>18</v>
      </c>
      <c r="P55" s="217">
        <f t="shared" si="13"/>
        <v>18</v>
      </c>
      <c r="Q55" s="217">
        <f t="shared" si="13"/>
        <v>18</v>
      </c>
      <c r="R55" s="217">
        <f t="shared" si="13"/>
        <v>20</v>
      </c>
      <c r="S55" s="217">
        <f t="shared" si="13"/>
        <v>18</v>
      </c>
      <c r="T55" s="132">
        <f t="shared" si="3"/>
        <v>362</v>
      </c>
      <c r="U55" s="217">
        <f t="shared" si="13"/>
        <v>0</v>
      </c>
      <c r="V55" s="217">
        <f t="shared" si="13"/>
        <v>0</v>
      </c>
      <c r="W55" s="217">
        <f t="shared" si="13"/>
        <v>12</v>
      </c>
      <c r="X55" s="217">
        <f t="shared" si="13"/>
        <v>12</v>
      </c>
      <c r="Y55" s="217">
        <f t="shared" si="13"/>
        <v>12</v>
      </c>
      <c r="Z55" s="217">
        <f t="shared" si="13"/>
        <v>12</v>
      </c>
      <c r="AA55" s="217">
        <f t="shared" si="13"/>
        <v>12</v>
      </c>
      <c r="AB55" s="217">
        <f t="shared" si="13"/>
        <v>12</v>
      </c>
      <c r="AC55" s="217">
        <f t="shared" si="13"/>
        <v>12</v>
      </c>
      <c r="AD55" s="217">
        <f t="shared" si="13"/>
        <v>12</v>
      </c>
      <c r="AE55" s="217">
        <f t="shared" si="13"/>
        <v>10</v>
      </c>
      <c r="AF55" s="217">
        <f t="shared" si="13"/>
        <v>12</v>
      </c>
      <c r="AG55" s="217">
        <f t="shared" si="13"/>
        <v>12</v>
      </c>
      <c r="AH55" s="217">
        <f t="shared" si="13"/>
        <v>14</v>
      </c>
      <c r="AI55" s="217">
        <f t="shared" si="13"/>
        <v>14</v>
      </c>
      <c r="AJ55" s="135">
        <f t="shared" si="4"/>
        <v>158</v>
      </c>
      <c r="AK55" s="136">
        <f t="shared" si="13"/>
        <v>12</v>
      </c>
      <c r="AL55" s="154">
        <f t="shared" si="13"/>
        <v>0</v>
      </c>
      <c r="AM55" s="154">
        <f t="shared" si="13"/>
        <v>0</v>
      </c>
      <c r="AN55" s="154">
        <f t="shared" si="13"/>
        <v>0</v>
      </c>
      <c r="AO55" s="154">
        <f t="shared" si="13"/>
        <v>0</v>
      </c>
      <c r="AP55" s="217">
        <f t="shared" si="13"/>
        <v>0</v>
      </c>
      <c r="AQ55" s="217">
        <f t="shared" si="13"/>
        <v>0</v>
      </c>
      <c r="AR55" s="217">
        <f t="shared" si="13"/>
        <v>0</v>
      </c>
      <c r="AS55" s="217">
        <f t="shared" si="13"/>
        <v>0</v>
      </c>
      <c r="AT55" s="136">
        <f t="shared" si="13"/>
        <v>0</v>
      </c>
      <c r="AU55" s="136">
        <f t="shared" si="13"/>
        <v>0</v>
      </c>
      <c r="AV55" s="132">
        <f t="shared" si="5"/>
        <v>532</v>
      </c>
    </row>
    <row r="56" spans="1:48" ht="25.5">
      <c r="A56" s="99" t="s">
        <v>48</v>
      </c>
      <c r="B56" s="99" t="s">
        <v>404</v>
      </c>
      <c r="C56" s="223"/>
      <c r="D56" s="154"/>
      <c r="E56" s="154"/>
      <c r="F56" s="154"/>
      <c r="G56" s="154"/>
      <c r="H56" s="154"/>
      <c r="I56" s="154"/>
      <c r="J56" s="155"/>
      <c r="K56" s="155"/>
      <c r="L56" s="155"/>
      <c r="M56" s="155"/>
      <c r="N56" s="204"/>
      <c r="O56" s="207"/>
      <c r="P56" s="207"/>
      <c r="Q56" s="207"/>
      <c r="R56" s="207"/>
      <c r="S56" s="207"/>
      <c r="T56" s="82">
        <f t="shared" si="3"/>
        <v>0</v>
      </c>
      <c r="U56" s="162"/>
      <c r="V56" s="162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4"/>
      <c r="AI56" s="204"/>
      <c r="AJ56" s="79">
        <f t="shared" si="4"/>
        <v>0</v>
      </c>
      <c r="AK56" s="136"/>
      <c r="AL56" s="154"/>
      <c r="AM56" s="154"/>
      <c r="AN56" s="154"/>
      <c r="AO56" s="154"/>
      <c r="AP56" s="169"/>
      <c r="AQ56" s="169"/>
      <c r="AR56" s="169"/>
      <c r="AS56" s="169"/>
      <c r="AT56" s="136"/>
      <c r="AU56" s="136"/>
      <c r="AV56" s="82">
        <f t="shared" si="5"/>
        <v>0</v>
      </c>
    </row>
    <row r="57" spans="1:48" s="114" customFormat="1" ht="12.75">
      <c r="A57" s="110" t="s">
        <v>334</v>
      </c>
      <c r="B57" s="110" t="s">
        <v>6</v>
      </c>
      <c r="C57" s="224"/>
      <c r="D57" s="156"/>
      <c r="E57" s="156"/>
      <c r="F57" s="156"/>
      <c r="G57" s="156"/>
      <c r="H57" s="156"/>
      <c r="I57" s="156"/>
      <c r="J57" s="167"/>
      <c r="K57" s="167"/>
      <c r="L57" s="167"/>
      <c r="M57" s="167"/>
      <c r="N57" s="206"/>
      <c r="O57" s="212"/>
      <c r="P57" s="212"/>
      <c r="Q57" s="212"/>
      <c r="R57" s="212"/>
      <c r="S57" s="212"/>
      <c r="T57" s="82">
        <f t="shared" si="3"/>
        <v>0</v>
      </c>
      <c r="U57" s="164"/>
      <c r="V57" s="164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06"/>
      <c r="AI57" s="206"/>
      <c r="AJ57" s="79">
        <f t="shared" si="4"/>
        <v>0</v>
      </c>
      <c r="AK57" s="144"/>
      <c r="AL57" s="156"/>
      <c r="AM57" s="156"/>
      <c r="AN57" s="156"/>
      <c r="AO57" s="156"/>
      <c r="AP57" s="172"/>
      <c r="AQ57" s="172"/>
      <c r="AR57" s="172"/>
      <c r="AS57" s="172"/>
      <c r="AT57" s="144"/>
      <c r="AU57" s="144"/>
      <c r="AV57" s="82">
        <f t="shared" si="5"/>
        <v>0</v>
      </c>
    </row>
    <row r="58" spans="1:48" ht="12.75">
      <c r="A58" s="99" t="s">
        <v>71</v>
      </c>
      <c r="B58" s="99" t="s">
        <v>279</v>
      </c>
      <c r="C58" s="223"/>
      <c r="D58" s="154"/>
      <c r="E58" s="154"/>
      <c r="F58" s="154"/>
      <c r="G58" s="154"/>
      <c r="H58" s="154"/>
      <c r="I58" s="154"/>
      <c r="J58" s="155"/>
      <c r="K58" s="155"/>
      <c r="L58" s="155"/>
      <c r="M58" s="155"/>
      <c r="N58" s="204"/>
      <c r="O58" s="207"/>
      <c r="P58" s="207"/>
      <c r="Q58" s="207"/>
      <c r="R58" s="207"/>
      <c r="S58" s="207"/>
      <c r="T58" s="82">
        <f t="shared" si="3"/>
        <v>0</v>
      </c>
      <c r="U58" s="162"/>
      <c r="V58" s="162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4"/>
      <c r="AI58" s="204"/>
      <c r="AJ58" s="79">
        <f t="shared" si="4"/>
        <v>0</v>
      </c>
      <c r="AK58" s="136"/>
      <c r="AL58" s="154"/>
      <c r="AM58" s="154"/>
      <c r="AN58" s="154"/>
      <c r="AO58" s="154"/>
      <c r="AP58" s="169"/>
      <c r="AQ58" s="169"/>
      <c r="AR58" s="169"/>
      <c r="AS58" s="169"/>
      <c r="AT58" s="136"/>
      <c r="AU58" s="136"/>
      <c r="AV58" s="82">
        <f t="shared" si="5"/>
        <v>0</v>
      </c>
    </row>
    <row r="59" spans="1:48" ht="38.25">
      <c r="A59" s="99" t="s">
        <v>280</v>
      </c>
      <c r="B59" s="99" t="s">
        <v>72</v>
      </c>
      <c r="C59" s="288">
        <v>36</v>
      </c>
      <c r="D59" s="271">
        <v>36</v>
      </c>
      <c r="E59" s="271">
        <v>36</v>
      </c>
      <c r="F59" s="154"/>
      <c r="G59" s="154"/>
      <c r="H59" s="154"/>
      <c r="I59" s="154"/>
      <c r="J59" s="155"/>
      <c r="K59" s="155"/>
      <c r="L59" s="155"/>
      <c r="M59" s="155"/>
      <c r="N59" s="204">
        <v>6</v>
      </c>
      <c r="O59" s="207">
        <v>6</v>
      </c>
      <c r="P59" s="207">
        <v>6</v>
      </c>
      <c r="Q59" s="207">
        <v>6</v>
      </c>
      <c r="R59" s="207">
        <v>6</v>
      </c>
      <c r="S59" s="207">
        <v>6</v>
      </c>
      <c r="T59" s="82">
        <f t="shared" si="3"/>
        <v>144</v>
      </c>
      <c r="U59" s="162"/>
      <c r="V59" s="162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4"/>
      <c r="AI59" s="204"/>
      <c r="AJ59" s="79">
        <f t="shared" si="4"/>
        <v>0</v>
      </c>
      <c r="AK59" s="136"/>
      <c r="AL59" s="154"/>
      <c r="AM59" s="154"/>
      <c r="AN59" s="154"/>
      <c r="AO59" s="154"/>
      <c r="AP59" s="169"/>
      <c r="AQ59" s="169"/>
      <c r="AR59" s="169"/>
      <c r="AS59" s="169"/>
      <c r="AT59" s="136"/>
      <c r="AU59" s="136"/>
      <c r="AV59" s="82">
        <f t="shared" si="5"/>
        <v>144</v>
      </c>
    </row>
    <row r="60" spans="1:48" s="114" customFormat="1" ht="12.75">
      <c r="A60" s="110" t="s">
        <v>335</v>
      </c>
      <c r="B60" s="110" t="s">
        <v>6</v>
      </c>
      <c r="C60" s="224"/>
      <c r="D60" s="156"/>
      <c r="E60" s="156"/>
      <c r="F60" s="156"/>
      <c r="G60" s="156"/>
      <c r="H60" s="156"/>
      <c r="I60" s="156"/>
      <c r="J60" s="167"/>
      <c r="K60" s="167"/>
      <c r="L60" s="167"/>
      <c r="M60" s="167"/>
      <c r="N60" s="206"/>
      <c r="O60" s="212"/>
      <c r="P60" s="212"/>
      <c r="Q60" s="212"/>
      <c r="R60" s="212"/>
      <c r="S60" s="212"/>
      <c r="T60" s="82">
        <f t="shared" si="3"/>
        <v>0</v>
      </c>
      <c r="U60" s="164"/>
      <c r="V60" s="164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06"/>
      <c r="AI60" s="206"/>
      <c r="AJ60" s="79">
        <f t="shared" si="4"/>
        <v>0</v>
      </c>
      <c r="AK60" s="144"/>
      <c r="AL60" s="156"/>
      <c r="AM60" s="156"/>
      <c r="AN60" s="156"/>
      <c r="AO60" s="156"/>
      <c r="AP60" s="172"/>
      <c r="AQ60" s="172"/>
      <c r="AR60" s="172"/>
      <c r="AS60" s="172"/>
      <c r="AT60" s="144"/>
      <c r="AU60" s="144"/>
      <c r="AV60" s="82">
        <f t="shared" si="5"/>
        <v>0</v>
      </c>
    </row>
    <row r="61" spans="1:48" ht="25.5">
      <c r="A61" s="99" t="s">
        <v>281</v>
      </c>
      <c r="B61" s="99" t="s">
        <v>74</v>
      </c>
      <c r="C61" s="223"/>
      <c r="D61" s="154"/>
      <c r="E61" s="154"/>
      <c r="F61" s="271">
        <v>36</v>
      </c>
      <c r="G61" s="271">
        <v>36</v>
      </c>
      <c r="H61" s="154"/>
      <c r="I61" s="154"/>
      <c r="J61" s="155"/>
      <c r="K61" s="155"/>
      <c r="L61" s="155"/>
      <c r="M61" s="155"/>
      <c r="N61" s="204">
        <v>6</v>
      </c>
      <c r="O61" s="204">
        <v>6</v>
      </c>
      <c r="P61" s="204">
        <v>6</v>
      </c>
      <c r="Q61" s="204">
        <v>6</v>
      </c>
      <c r="R61" s="204">
        <v>8</v>
      </c>
      <c r="S61" s="204">
        <v>8</v>
      </c>
      <c r="T61" s="82">
        <f t="shared" si="3"/>
        <v>112</v>
      </c>
      <c r="U61" s="162"/>
      <c r="V61" s="162"/>
      <c r="W61" s="207">
        <v>6</v>
      </c>
      <c r="X61" s="207">
        <v>6</v>
      </c>
      <c r="Y61" s="207">
        <v>6</v>
      </c>
      <c r="Z61" s="207">
        <v>6</v>
      </c>
      <c r="AA61" s="207">
        <v>6</v>
      </c>
      <c r="AB61" s="207">
        <v>6</v>
      </c>
      <c r="AC61" s="207">
        <v>6</v>
      </c>
      <c r="AD61" s="207">
        <v>6</v>
      </c>
      <c r="AE61" s="207">
        <v>6</v>
      </c>
      <c r="AF61" s="207">
        <v>6</v>
      </c>
      <c r="AG61" s="207">
        <v>6</v>
      </c>
      <c r="AH61" s="207">
        <v>8</v>
      </c>
      <c r="AI61" s="207">
        <v>8</v>
      </c>
      <c r="AJ61" s="79">
        <f t="shared" si="4"/>
        <v>82</v>
      </c>
      <c r="AK61" s="136">
        <v>6</v>
      </c>
      <c r="AL61" s="154"/>
      <c r="AM61" s="154"/>
      <c r="AN61" s="154"/>
      <c r="AO61" s="154"/>
      <c r="AP61" s="169"/>
      <c r="AQ61" s="169"/>
      <c r="AR61" s="169"/>
      <c r="AS61" s="169"/>
      <c r="AT61" s="136"/>
      <c r="AU61" s="136"/>
      <c r="AV61" s="82">
        <f t="shared" si="5"/>
        <v>200</v>
      </c>
    </row>
    <row r="62" spans="1:48" ht="38.25">
      <c r="A62" s="99" t="s">
        <v>282</v>
      </c>
      <c r="B62" s="99" t="s">
        <v>76</v>
      </c>
      <c r="C62" s="223"/>
      <c r="D62" s="154"/>
      <c r="E62" s="154"/>
      <c r="F62" s="154"/>
      <c r="G62" s="154"/>
      <c r="H62" s="271">
        <v>36</v>
      </c>
      <c r="I62" s="271">
        <v>36</v>
      </c>
      <c r="J62" s="155"/>
      <c r="K62" s="155"/>
      <c r="L62" s="155"/>
      <c r="M62" s="155"/>
      <c r="N62" s="204">
        <v>6</v>
      </c>
      <c r="O62" s="204">
        <v>6</v>
      </c>
      <c r="P62" s="204">
        <v>6</v>
      </c>
      <c r="Q62" s="204">
        <v>6</v>
      </c>
      <c r="R62" s="204">
        <v>6</v>
      </c>
      <c r="S62" s="204">
        <v>4</v>
      </c>
      <c r="T62" s="82">
        <f t="shared" si="3"/>
        <v>106</v>
      </c>
      <c r="U62" s="162"/>
      <c r="V62" s="162"/>
      <c r="W62" s="207">
        <v>6</v>
      </c>
      <c r="X62" s="207">
        <v>6</v>
      </c>
      <c r="Y62" s="207">
        <v>6</v>
      </c>
      <c r="Z62" s="207">
        <v>6</v>
      </c>
      <c r="AA62" s="207">
        <v>6</v>
      </c>
      <c r="AB62" s="207">
        <v>6</v>
      </c>
      <c r="AC62" s="207">
        <v>6</v>
      </c>
      <c r="AD62" s="207">
        <v>6</v>
      </c>
      <c r="AE62" s="207">
        <v>4</v>
      </c>
      <c r="AF62" s="207">
        <v>6</v>
      </c>
      <c r="AG62" s="207">
        <v>6</v>
      </c>
      <c r="AH62" s="207">
        <v>6</v>
      </c>
      <c r="AI62" s="207">
        <v>6</v>
      </c>
      <c r="AJ62" s="79">
        <f t="shared" si="4"/>
        <v>76</v>
      </c>
      <c r="AK62" s="136">
        <v>6</v>
      </c>
      <c r="AL62" s="154"/>
      <c r="AM62" s="154"/>
      <c r="AN62" s="154"/>
      <c r="AO62" s="154"/>
      <c r="AP62" s="169"/>
      <c r="AQ62" s="169"/>
      <c r="AR62" s="169"/>
      <c r="AS62" s="169"/>
      <c r="AT62" s="136"/>
      <c r="AU62" s="136"/>
      <c r="AV62" s="82">
        <f t="shared" si="5"/>
        <v>188</v>
      </c>
    </row>
    <row r="63" spans="1:48" s="270" customFormat="1" ht="12.75">
      <c r="A63" s="115" t="s">
        <v>162</v>
      </c>
      <c r="B63" s="115" t="s">
        <v>7</v>
      </c>
      <c r="C63" s="269">
        <f>SUM(C56+C58+C59+C61+C62)</f>
        <v>36</v>
      </c>
      <c r="D63" s="269">
        <f aca="true" t="shared" si="14" ref="D63:M63">SUM(D56+D58+D59+D61+D62)</f>
        <v>36</v>
      </c>
      <c r="E63" s="269">
        <f t="shared" si="14"/>
        <v>36</v>
      </c>
      <c r="F63" s="269">
        <f t="shared" si="14"/>
        <v>36</v>
      </c>
      <c r="G63" s="269">
        <f t="shared" si="14"/>
        <v>36</v>
      </c>
      <c r="H63" s="269">
        <f t="shared" si="14"/>
        <v>36</v>
      </c>
      <c r="I63" s="269">
        <f t="shared" si="14"/>
        <v>36</v>
      </c>
      <c r="J63" s="269">
        <f t="shared" si="14"/>
        <v>0</v>
      </c>
      <c r="K63" s="269">
        <f t="shared" si="14"/>
        <v>0</v>
      </c>
      <c r="L63" s="269">
        <f t="shared" si="14"/>
        <v>0</v>
      </c>
      <c r="M63" s="269">
        <f t="shared" si="14"/>
        <v>0</v>
      </c>
      <c r="N63" s="285"/>
      <c r="O63" s="286"/>
      <c r="P63" s="286"/>
      <c r="Q63" s="286"/>
      <c r="R63" s="286"/>
      <c r="S63" s="286"/>
      <c r="T63" s="82">
        <f t="shared" si="3"/>
        <v>252</v>
      </c>
      <c r="U63" s="143"/>
      <c r="V63" s="143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5"/>
      <c r="AI63" s="285"/>
      <c r="AJ63" s="79">
        <f t="shared" si="4"/>
        <v>0</v>
      </c>
      <c r="AK63" s="145"/>
      <c r="AL63" s="269"/>
      <c r="AM63" s="269"/>
      <c r="AN63" s="269"/>
      <c r="AO63" s="269"/>
      <c r="AP63" s="287"/>
      <c r="AQ63" s="287"/>
      <c r="AR63" s="287"/>
      <c r="AS63" s="287"/>
      <c r="AT63" s="145"/>
      <c r="AU63" s="145"/>
      <c r="AV63" s="82">
        <f t="shared" si="5"/>
        <v>252</v>
      </c>
    </row>
    <row r="64" spans="1:48" s="120" customFormat="1" ht="38.25">
      <c r="A64" s="102" t="s">
        <v>49</v>
      </c>
      <c r="B64" s="102" t="s">
        <v>77</v>
      </c>
      <c r="C64" s="126">
        <f>SUM(C65:C66)</f>
        <v>0</v>
      </c>
      <c r="D64" s="126">
        <f aca="true" t="shared" si="15" ref="D64:AU64">SUM(D65:D66)</f>
        <v>0</v>
      </c>
      <c r="E64" s="126">
        <f t="shared" si="15"/>
        <v>0</v>
      </c>
      <c r="F64" s="126">
        <f t="shared" si="15"/>
        <v>0</v>
      </c>
      <c r="G64" s="126">
        <f t="shared" si="15"/>
        <v>0</v>
      </c>
      <c r="H64" s="126">
        <f t="shared" si="15"/>
        <v>0</v>
      </c>
      <c r="I64" s="126">
        <f t="shared" si="15"/>
        <v>0</v>
      </c>
      <c r="J64" s="126">
        <f t="shared" si="15"/>
        <v>0</v>
      </c>
      <c r="K64" s="126">
        <f t="shared" si="15"/>
        <v>0</v>
      </c>
      <c r="L64" s="126">
        <f t="shared" si="15"/>
        <v>0</v>
      </c>
      <c r="M64" s="126">
        <f t="shared" si="15"/>
        <v>0</v>
      </c>
      <c r="N64" s="132">
        <f t="shared" si="15"/>
        <v>0</v>
      </c>
      <c r="O64" s="132">
        <f t="shared" si="15"/>
        <v>0</v>
      </c>
      <c r="P64" s="132">
        <f t="shared" si="15"/>
        <v>0</v>
      </c>
      <c r="Q64" s="132">
        <f t="shared" si="15"/>
        <v>0</v>
      </c>
      <c r="R64" s="132">
        <f t="shared" si="15"/>
        <v>0</v>
      </c>
      <c r="S64" s="132">
        <f t="shared" si="15"/>
        <v>0</v>
      </c>
      <c r="T64" s="132">
        <f t="shared" si="3"/>
        <v>0</v>
      </c>
      <c r="U64" s="132">
        <f t="shared" si="15"/>
        <v>0</v>
      </c>
      <c r="V64" s="132">
        <f t="shared" si="15"/>
        <v>0</v>
      </c>
      <c r="W64" s="132">
        <f t="shared" si="15"/>
        <v>0</v>
      </c>
      <c r="X64" s="132">
        <f t="shared" si="15"/>
        <v>0</v>
      </c>
      <c r="Y64" s="132">
        <f t="shared" si="15"/>
        <v>0</v>
      </c>
      <c r="Z64" s="132">
        <f t="shared" si="15"/>
        <v>0</v>
      </c>
      <c r="AA64" s="132">
        <f t="shared" si="15"/>
        <v>0</v>
      </c>
      <c r="AB64" s="132">
        <f t="shared" si="15"/>
        <v>0</v>
      </c>
      <c r="AC64" s="132">
        <f t="shared" si="15"/>
        <v>0</v>
      </c>
      <c r="AD64" s="132">
        <f t="shared" si="15"/>
        <v>0</v>
      </c>
      <c r="AE64" s="132">
        <f t="shared" si="15"/>
        <v>0</v>
      </c>
      <c r="AF64" s="132">
        <f t="shared" si="15"/>
        <v>0</v>
      </c>
      <c r="AG64" s="132">
        <f t="shared" si="15"/>
        <v>0</v>
      </c>
      <c r="AH64" s="132">
        <f t="shared" si="15"/>
        <v>0</v>
      </c>
      <c r="AI64" s="132">
        <f t="shared" si="15"/>
        <v>0</v>
      </c>
      <c r="AJ64" s="135">
        <f t="shared" si="4"/>
        <v>0</v>
      </c>
      <c r="AK64" s="136">
        <f t="shared" si="15"/>
        <v>0</v>
      </c>
      <c r="AL64" s="126">
        <f t="shared" si="15"/>
        <v>0</v>
      </c>
      <c r="AM64" s="126">
        <f t="shared" si="15"/>
        <v>0</v>
      </c>
      <c r="AN64" s="126">
        <f t="shared" si="15"/>
        <v>0</v>
      </c>
      <c r="AO64" s="126">
        <f t="shared" si="15"/>
        <v>0</v>
      </c>
      <c r="AP64" s="132">
        <f t="shared" si="15"/>
        <v>0</v>
      </c>
      <c r="AQ64" s="132">
        <f t="shared" si="15"/>
        <v>0</v>
      </c>
      <c r="AR64" s="132">
        <f t="shared" si="15"/>
        <v>0</v>
      </c>
      <c r="AS64" s="132">
        <f t="shared" si="15"/>
        <v>0</v>
      </c>
      <c r="AT64" s="136">
        <f t="shared" si="15"/>
        <v>0</v>
      </c>
      <c r="AU64" s="136">
        <f t="shared" si="15"/>
        <v>0</v>
      </c>
      <c r="AV64" s="132">
        <f t="shared" si="5"/>
        <v>0</v>
      </c>
    </row>
    <row r="65" spans="1:48" ht="38.25">
      <c r="A65" s="99" t="s">
        <v>283</v>
      </c>
      <c r="B65" s="99" t="s">
        <v>284</v>
      </c>
      <c r="C65" s="223"/>
      <c r="D65" s="154"/>
      <c r="E65" s="154"/>
      <c r="F65" s="154"/>
      <c r="G65" s="154"/>
      <c r="H65" s="154"/>
      <c r="I65" s="154"/>
      <c r="J65" s="155"/>
      <c r="K65" s="155"/>
      <c r="L65" s="155"/>
      <c r="M65" s="155"/>
      <c r="N65" s="204"/>
      <c r="O65" s="207"/>
      <c r="P65" s="207"/>
      <c r="Q65" s="207"/>
      <c r="R65" s="207"/>
      <c r="S65" s="207"/>
      <c r="T65" s="82">
        <f t="shared" si="3"/>
        <v>0</v>
      </c>
      <c r="U65" s="162"/>
      <c r="V65" s="162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4"/>
      <c r="AI65" s="204"/>
      <c r="AJ65" s="79">
        <f t="shared" si="4"/>
        <v>0</v>
      </c>
      <c r="AK65" s="136"/>
      <c r="AL65" s="154"/>
      <c r="AM65" s="154"/>
      <c r="AN65" s="154"/>
      <c r="AO65" s="154"/>
      <c r="AP65" s="169"/>
      <c r="AQ65" s="169"/>
      <c r="AR65" s="169"/>
      <c r="AS65" s="169"/>
      <c r="AT65" s="136"/>
      <c r="AU65" s="136"/>
      <c r="AV65" s="82">
        <f t="shared" si="5"/>
        <v>0</v>
      </c>
    </row>
    <row r="66" spans="1:48" s="114" customFormat="1" ht="12.75">
      <c r="A66" s="110" t="s">
        <v>371</v>
      </c>
      <c r="B66" s="110" t="s">
        <v>6</v>
      </c>
      <c r="C66" s="224"/>
      <c r="D66" s="156"/>
      <c r="E66" s="156"/>
      <c r="F66" s="156"/>
      <c r="G66" s="156"/>
      <c r="H66" s="156"/>
      <c r="I66" s="156"/>
      <c r="J66" s="167"/>
      <c r="K66" s="167"/>
      <c r="L66" s="167"/>
      <c r="M66" s="167"/>
      <c r="N66" s="206"/>
      <c r="O66" s="212"/>
      <c r="P66" s="212"/>
      <c r="Q66" s="212"/>
      <c r="R66" s="212"/>
      <c r="S66" s="212"/>
      <c r="T66" s="226">
        <f t="shared" si="3"/>
        <v>0</v>
      </c>
      <c r="U66" s="164"/>
      <c r="V66" s="164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06"/>
      <c r="AI66" s="206"/>
      <c r="AJ66" s="273">
        <f t="shared" si="4"/>
        <v>0</v>
      </c>
      <c r="AK66" s="144"/>
      <c r="AL66" s="156"/>
      <c r="AM66" s="156"/>
      <c r="AN66" s="156"/>
      <c r="AO66" s="156"/>
      <c r="AP66" s="172"/>
      <c r="AQ66" s="172"/>
      <c r="AR66" s="172"/>
      <c r="AS66" s="172"/>
      <c r="AT66" s="144"/>
      <c r="AU66" s="144"/>
      <c r="AV66" s="226">
        <f t="shared" si="5"/>
        <v>0</v>
      </c>
    </row>
    <row r="67" spans="1:48" ht="25.5">
      <c r="A67" s="102" t="s">
        <v>51</v>
      </c>
      <c r="B67" s="102" t="s">
        <v>286</v>
      </c>
      <c r="C67" s="126">
        <f>SUM(C68:C69)</f>
        <v>0</v>
      </c>
      <c r="D67" s="126">
        <f aca="true" t="shared" si="16" ref="D67:AU67">SUM(D68:D69)</f>
        <v>0</v>
      </c>
      <c r="E67" s="126">
        <f t="shared" si="16"/>
        <v>0</v>
      </c>
      <c r="F67" s="126">
        <f t="shared" si="16"/>
        <v>0</v>
      </c>
      <c r="G67" s="126">
        <f t="shared" si="16"/>
        <v>0</v>
      </c>
      <c r="H67" s="126">
        <f t="shared" si="16"/>
        <v>0</v>
      </c>
      <c r="I67" s="126">
        <f t="shared" si="16"/>
        <v>0</v>
      </c>
      <c r="J67" s="126">
        <f>SUM(J68)</f>
        <v>36</v>
      </c>
      <c r="K67" s="126">
        <f>SUM(K68)</f>
        <v>36</v>
      </c>
      <c r="L67" s="126">
        <f>SUM(L68)</f>
        <v>36</v>
      </c>
      <c r="M67" s="126">
        <f>SUM(M68)</f>
        <v>36</v>
      </c>
      <c r="N67" s="132">
        <f t="shared" si="16"/>
        <v>6</v>
      </c>
      <c r="O67" s="132">
        <f t="shared" si="16"/>
        <v>6</v>
      </c>
      <c r="P67" s="132">
        <f t="shared" si="16"/>
        <v>6</v>
      </c>
      <c r="Q67" s="132">
        <f t="shared" si="16"/>
        <v>6</v>
      </c>
      <c r="R67" s="132">
        <f t="shared" si="16"/>
        <v>4</v>
      </c>
      <c r="S67" s="132">
        <f t="shared" si="16"/>
        <v>6</v>
      </c>
      <c r="T67" s="132">
        <f t="shared" si="3"/>
        <v>178</v>
      </c>
      <c r="U67" s="132">
        <f t="shared" si="16"/>
        <v>0</v>
      </c>
      <c r="V67" s="132">
        <f t="shared" si="16"/>
        <v>0</v>
      </c>
      <c r="W67" s="132">
        <f t="shared" si="16"/>
        <v>8</v>
      </c>
      <c r="X67" s="132">
        <f t="shared" si="16"/>
        <v>8</v>
      </c>
      <c r="Y67" s="132">
        <f t="shared" si="16"/>
        <v>7</v>
      </c>
      <c r="Z67" s="132">
        <f t="shared" si="16"/>
        <v>7</v>
      </c>
      <c r="AA67" s="132">
        <f t="shared" si="16"/>
        <v>7</v>
      </c>
      <c r="AB67" s="132">
        <f t="shared" si="16"/>
        <v>7</v>
      </c>
      <c r="AC67" s="132">
        <f t="shared" si="16"/>
        <v>7</v>
      </c>
      <c r="AD67" s="132">
        <f t="shared" si="16"/>
        <v>7</v>
      </c>
      <c r="AE67" s="132">
        <f t="shared" si="16"/>
        <v>9</v>
      </c>
      <c r="AF67" s="132">
        <f t="shared" si="16"/>
        <v>11</v>
      </c>
      <c r="AG67" s="132">
        <f t="shared" si="16"/>
        <v>11</v>
      </c>
      <c r="AH67" s="132">
        <f t="shared" si="16"/>
        <v>7</v>
      </c>
      <c r="AI67" s="132">
        <f t="shared" si="16"/>
        <v>6</v>
      </c>
      <c r="AJ67" s="135">
        <f t="shared" si="4"/>
        <v>102</v>
      </c>
      <c r="AK67" s="136">
        <f t="shared" si="16"/>
        <v>12</v>
      </c>
      <c r="AL67" s="126">
        <f t="shared" si="16"/>
        <v>0</v>
      </c>
      <c r="AM67" s="126">
        <f t="shared" si="16"/>
        <v>0</v>
      </c>
      <c r="AN67" s="126">
        <f t="shared" si="16"/>
        <v>0</v>
      </c>
      <c r="AO67" s="126">
        <f t="shared" si="16"/>
        <v>0</v>
      </c>
      <c r="AP67" s="132">
        <f t="shared" si="16"/>
        <v>0</v>
      </c>
      <c r="AQ67" s="132">
        <f t="shared" si="16"/>
        <v>0</v>
      </c>
      <c r="AR67" s="132">
        <f t="shared" si="16"/>
        <v>0</v>
      </c>
      <c r="AS67" s="132">
        <f t="shared" si="16"/>
        <v>0</v>
      </c>
      <c r="AT67" s="136">
        <f t="shared" si="16"/>
        <v>0</v>
      </c>
      <c r="AU67" s="136">
        <f t="shared" si="16"/>
        <v>0</v>
      </c>
      <c r="AV67" s="132">
        <f t="shared" si="5"/>
        <v>292</v>
      </c>
    </row>
    <row r="68" spans="1:48" ht="25.5">
      <c r="A68" s="99" t="s">
        <v>80</v>
      </c>
      <c r="B68" s="99" t="s">
        <v>81</v>
      </c>
      <c r="C68" s="223"/>
      <c r="D68" s="154"/>
      <c r="E68" s="154"/>
      <c r="F68" s="154"/>
      <c r="G68" s="154"/>
      <c r="H68" s="154"/>
      <c r="I68" s="154"/>
      <c r="J68" s="281">
        <v>36</v>
      </c>
      <c r="K68" s="281">
        <v>36</v>
      </c>
      <c r="L68" s="281">
        <v>36</v>
      </c>
      <c r="M68" s="281">
        <v>36</v>
      </c>
      <c r="N68" s="204">
        <v>6</v>
      </c>
      <c r="O68" s="204">
        <v>6</v>
      </c>
      <c r="P68" s="204">
        <v>6</v>
      </c>
      <c r="Q68" s="204">
        <v>6</v>
      </c>
      <c r="R68" s="204">
        <v>4</v>
      </c>
      <c r="S68" s="204">
        <v>6</v>
      </c>
      <c r="T68" s="82">
        <f t="shared" si="3"/>
        <v>178</v>
      </c>
      <c r="U68" s="162"/>
      <c r="V68" s="162"/>
      <c r="W68" s="207">
        <v>8</v>
      </c>
      <c r="X68" s="207">
        <v>8</v>
      </c>
      <c r="Y68" s="207">
        <v>7</v>
      </c>
      <c r="Z68" s="207">
        <v>7</v>
      </c>
      <c r="AA68" s="207">
        <v>7</v>
      </c>
      <c r="AB68" s="207">
        <v>7</v>
      </c>
      <c r="AC68" s="207">
        <v>7</v>
      </c>
      <c r="AD68" s="207">
        <v>7</v>
      </c>
      <c r="AE68" s="207">
        <v>9</v>
      </c>
      <c r="AF68" s="207">
        <v>11</v>
      </c>
      <c r="AG68" s="207">
        <v>11</v>
      </c>
      <c r="AH68" s="207">
        <v>7</v>
      </c>
      <c r="AI68" s="207">
        <v>6</v>
      </c>
      <c r="AJ68" s="79">
        <f t="shared" si="4"/>
        <v>102</v>
      </c>
      <c r="AK68" s="136">
        <v>12</v>
      </c>
      <c r="AL68" s="154"/>
      <c r="AM68" s="154"/>
      <c r="AN68" s="154"/>
      <c r="AO68" s="154"/>
      <c r="AP68" s="169"/>
      <c r="AQ68" s="169"/>
      <c r="AR68" s="169"/>
      <c r="AS68" s="169"/>
      <c r="AT68" s="136"/>
      <c r="AU68" s="136"/>
      <c r="AV68" s="82">
        <f t="shared" si="5"/>
        <v>292</v>
      </c>
    </row>
    <row r="69" spans="1:48" s="270" customFormat="1" ht="12.75">
      <c r="A69" s="115" t="s">
        <v>285</v>
      </c>
      <c r="B69" s="115" t="s">
        <v>7</v>
      </c>
      <c r="C69" s="269">
        <f>SUM(C68)</f>
        <v>0</v>
      </c>
      <c r="D69" s="269">
        <f aca="true" t="shared" si="17" ref="D69:M69">SUM(D68)</f>
        <v>0</v>
      </c>
      <c r="E69" s="269">
        <f t="shared" si="17"/>
        <v>0</v>
      </c>
      <c r="F69" s="269">
        <f t="shared" si="17"/>
        <v>0</v>
      </c>
      <c r="G69" s="269">
        <f t="shared" si="17"/>
        <v>0</v>
      </c>
      <c r="H69" s="269">
        <f t="shared" si="17"/>
        <v>0</v>
      </c>
      <c r="I69" s="269">
        <f t="shared" si="17"/>
        <v>0</v>
      </c>
      <c r="J69" s="269">
        <f t="shared" si="17"/>
        <v>36</v>
      </c>
      <c r="K69" s="269">
        <f t="shared" si="17"/>
        <v>36</v>
      </c>
      <c r="L69" s="269">
        <f t="shared" si="17"/>
        <v>36</v>
      </c>
      <c r="M69" s="269">
        <f t="shared" si="17"/>
        <v>36</v>
      </c>
      <c r="N69" s="285"/>
      <c r="O69" s="286"/>
      <c r="P69" s="286"/>
      <c r="Q69" s="286"/>
      <c r="R69" s="286"/>
      <c r="S69" s="286"/>
      <c r="T69" s="82">
        <f t="shared" si="3"/>
        <v>144</v>
      </c>
      <c r="U69" s="143"/>
      <c r="V69" s="143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5"/>
      <c r="AI69" s="285"/>
      <c r="AJ69" s="79">
        <f t="shared" si="4"/>
        <v>0</v>
      </c>
      <c r="AK69" s="145"/>
      <c r="AL69" s="269"/>
      <c r="AM69" s="269"/>
      <c r="AN69" s="269"/>
      <c r="AO69" s="269"/>
      <c r="AP69" s="287"/>
      <c r="AQ69" s="287"/>
      <c r="AR69" s="287"/>
      <c r="AS69" s="287"/>
      <c r="AT69" s="145"/>
      <c r="AU69" s="145"/>
      <c r="AV69" s="82">
        <f t="shared" si="5"/>
        <v>144</v>
      </c>
    </row>
    <row r="70" spans="1:48" ht="38.25">
      <c r="A70" s="103" t="s">
        <v>232</v>
      </c>
      <c r="B70" s="103" t="s">
        <v>287</v>
      </c>
      <c r="C70" s="126">
        <f>SUM(C72)</f>
        <v>0</v>
      </c>
      <c r="D70" s="126">
        <f aca="true" t="shared" si="18" ref="D70:AU70">SUM(D72)</f>
        <v>0</v>
      </c>
      <c r="E70" s="126">
        <f t="shared" si="18"/>
        <v>0</v>
      </c>
      <c r="F70" s="126">
        <f t="shared" si="18"/>
        <v>0</v>
      </c>
      <c r="G70" s="126">
        <f t="shared" si="18"/>
        <v>0</v>
      </c>
      <c r="H70" s="126">
        <f t="shared" si="18"/>
        <v>0</v>
      </c>
      <c r="I70" s="126">
        <f t="shared" si="18"/>
        <v>0</v>
      </c>
      <c r="J70" s="126">
        <f t="shared" si="18"/>
        <v>0</v>
      </c>
      <c r="K70" s="126">
        <f t="shared" si="18"/>
        <v>0</v>
      </c>
      <c r="L70" s="126">
        <f t="shared" si="18"/>
        <v>0</v>
      </c>
      <c r="M70" s="126">
        <f t="shared" si="18"/>
        <v>0</v>
      </c>
      <c r="N70" s="132">
        <f t="shared" si="18"/>
        <v>0</v>
      </c>
      <c r="O70" s="132">
        <f t="shared" si="18"/>
        <v>0</v>
      </c>
      <c r="P70" s="132">
        <f t="shared" si="18"/>
        <v>0</v>
      </c>
      <c r="Q70" s="132">
        <f t="shared" si="18"/>
        <v>0</v>
      </c>
      <c r="R70" s="132">
        <f t="shared" si="18"/>
        <v>0</v>
      </c>
      <c r="S70" s="132">
        <f t="shared" si="18"/>
        <v>0</v>
      </c>
      <c r="T70" s="132">
        <f t="shared" si="3"/>
        <v>0</v>
      </c>
      <c r="U70" s="132">
        <f t="shared" si="18"/>
        <v>0</v>
      </c>
      <c r="V70" s="132">
        <f t="shared" si="18"/>
        <v>0</v>
      </c>
      <c r="W70" s="132">
        <f t="shared" si="18"/>
        <v>0</v>
      </c>
      <c r="X70" s="132">
        <f t="shared" si="18"/>
        <v>0</v>
      </c>
      <c r="Y70" s="132">
        <f t="shared" si="18"/>
        <v>0</v>
      </c>
      <c r="Z70" s="132">
        <f t="shared" si="18"/>
        <v>0</v>
      </c>
      <c r="AA70" s="132">
        <f t="shared" si="18"/>
        <v>0</v>
      </c>
      <c r="AB70" s="132">
        <f t="shared" si="18"/>
        <v>0</v>
      </c>
      <c r="AC70" s="132">
        <f t="shared" si="18"/>
        <v>0</v>
      </c>
      <c r="AD70" s="132">
        <f t="shared" si="18"/>
        <v>0</v>
      </c>
      <c r="AE70" s="132">
        <f t="shared" si="18"/>
        <v>0</v>
      </c>
      <c r="AF70" s="132">
        <f t="shared" si="18"/>
        <v>0</v>
      </c>
      <c r="AG70" s="132">
        <f t="shared" si="18"/>
        <v>0</v>
      </c>
      <c r="AH70" s="132">
        <f t="shared" si="18"/>
        <v>0</v>
      </c>
      <c r="AI70" s="132">
        <f t="shared" si="18"/>
        <v>0</v>
      </c>
      <c r="AJ70" s="135">
        <f t="shared" si="4"/>
        <v>0</v>
      </c>
      <c r="AK70" s="136">
        <f t="shared" si="18"/>
        <v>0</v>
      </c>
      <c r="AL70" s="126">
        <f t="shared" si="18"/>
        <v>0</v>
      </c>
      <c r="AM70" s="126">
        <f t="shared" si="18"/>
        <v>0</v>
      </c>
      <c r="AN70" s="126">
        <f t="shared" si="18"/>
        <v>0</v>
      </c>
      <c r="AO70" s="126">
        <f t="shared" si="18"/>
        <v>0</v>
      </c>
      <c r="AP70" s="132">
        <f t="shared" si="18"/>
        <v>0</v>
      </c>
      <c r="AQ70" s="132">
        <f t="shared" si="18"/>
        <v>0</v>
      </c>
      <c r="AR70" s="132">
        <f t="shared" si="18"/>
        <v>0</v>
      </c>
      <c r="AS70" s="132">
        <f t="shared" si="18"/>
        <v>0</v>
      </c>
      <c r="AT70" s="136">
        <f t="shared" si="18"/>
        <v>0</v>
      </c>
      <c r="AU70" s="136">
        <f t="shared" si="18"/>
        <v>0</v>
      </c>
      <c r="AV70" s="132">
        <f t="shared" si="5"/>
        <v>0</v>
      </c>
    </row>
    <row r="71" spans="1:48" ht="45">
      <c r="A71" s="196" t="s">
        <v>359</v>
      </c>
      <c r="B71" s="296" t="s">
        <v>360</v>
      </c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5"/>
      <c r="AK71" s="136"/>
      <c r="AL71" s="126"/>
      <c r="AM71" s="126"/>
      <c r="AN71" s="126"/>
      <c r="AO71" s="126"/>
      <c r="AP71" s="132"/>
      <c r="AQ71" s="132"/>
      <c r="AR71" s="132"/>
      <c r="AS71" s="132"/>
      <c r="AT71" s="136"/>
      <c r="AU71" s="136"/>
      <c r="AV71" s="132"/>
    </row>
    <row r="72" spans="1:48" s="114" customFormat="1" ht="12.75">
      <c r="A72" s="110" t="s">
        <v>338</v>
      </c>
      <c r="B72" s="110" t="s">
        <v>6</v>
      </c>
      <c r="C72" s="224"/>
      <c r="D72" s="156"/>
      <c r="E72" s="156"/>
      <c r="F72" s="156"/>
      <c r="G72" s="156"/>
      <c r="H72" s="156"/>
      <c r="I72" s="156"/>
      <c r="J72" s="167"/>
      <c r="K72" s="167"/>
      <c r="L72" s="167"/>
      <c r="M72" s="167"/>
      <c r="N72" s="206"/>
      <c r="O72" s="212"/>
      <c r="P72" s="212"/>
      <c r="Q72" s="212"/>
      <c r="R72" s="212"/>
      <c r="S72" s="212"/>
      <c r="T72" s="82">
        <f t="shared" si="3"/>
        <v>0</v>
      </c>
      <c r="U72" s="164"/>
      <c r="V72" s="164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06"/>
      <c r="AI72" s="206"/>
      <c r="AJ72" s="79">
        <f t="shared" si="4"/>
        <v>0</v>
      </c>
      <c r="AK72" s="144"/>
      <c r="AL72" s="156"/>
      <c r="AM72" s="156"/>
      <c r="AN72" s="156"/>
      <c r="AO72" s="156"/>
      <c r="AP72" s="172"/>
      <c r="AQ72" s="172"/>
      <c r="AR72" s="172"/>
      <c r="AS72" s="172"/>
      <c r="AT72" s="144"/>
      <c r="AU72" s="144"/>
      <c r="AV72" s="82">
        <f t="shared" si="5"/>
        <v>0</v>
      </c>
    </row>
    <row r="73" spans="1:48" s="120" customFormat="1" ht="12.75">
      <c r="A73" s="133" t="s">
        <v>52</v>
      </c>
      <c r="B73" s="133" t="s">
        <v>337</v>
      </c>
      <c r="C73" s="225"/>
      <c r="D73" s="126"/>
      <c r="E73" s="126"/>
      <c r="F73" s="126"/>
      <c r="G73" s="126"/>
      <c r="H73" s="126"/>
      <c r="I73" s="126"/>
      <c r="J73" s="166"/>
      <c r="K73" s="166"/>
      <c r="L73" s="166"/>
      <c r="M73" s="166"/>
      <c r="N73" s="132"/>
      <c r="O73" s="135"/>
      <c r="P73" s="135"/>
      <c r="Q73" s="135"/>
      <c r="R73" s="135"/>
      <c r="S73" s="135"/>
      <c r="T73" s="132">
        <f>SUM(C73:S73)</f>
        <v>0</v>
      </c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2"/>
      <c r="AI73" s="132"/>
      <c r="AJ73" s="135">
        <f>SUM(W73:AI73)</f>
        <v>0</v>
      </c>
      <c r="AK73" s="136"/>
      <c r="AL73" s="126">
        <v>36</v>
      </c>
      <c r="AM73" s="126">
        <v>36</v>
      </c>
      <c r="AN73" s="126">
        <v>36</v>
      </c>
      <c r="AO73" s="126">
        <v>36</v>
      </c>
      <c r="AP73" s="132"/>
      <c r="AQ73" s="132"/>
      <c r="AR73" s="132"/>
      <c r="AS73" s="132"/>
      <c r="AT73" s="136"/>
      <c r="AU73" s="136"/>
      <c r="AV73" s="132">
        <f>SUM(T73+AJ73+AK73+AL73+AM73+AN73+AO73+AP73+AQ73+AR73+AS73+AT73+AU73)</f>
        <v>144</v>
      </c>
    </row>
    <row r="74" spans="1:48" ht="12.75">
      <c r="A74" s="102" t="s">
        <v>53</v>
      </c>
      <c r="B74" s="102" t="s">
        <v>234</v>
      </c>
      <c r="C74" s="154"/>
      <c r="D74" s="154"/>
      <c r="E74" s="154"/>
      <c r="F74" s="154"/>
      <c r="G74" s="154"/>
      <c r="H74" s="154"/>
      <c r="I74" s="154"/>
      <c r="J74" s="155"/>
      <c r="K74" s="155"/>
      <c r="L74" s="155"/>
      <c r="M74" s="155"/>
      <c r="N74" s="217"/>
      <c r="O74" s="218"/>
      <c r="P74" s="218"/>
      <c r="Q74" s="218"/>
      <c r="R74" s="218"/>
      <c r="S74" s="218"/>
      <c r="T74" s="132">
        <f>SUM(C74:S74)</f>
        <v>0</v>
      </c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7"/>
      <c r="AI74" s="217"/>
      <c r="AJ74" s="135">
        <f>SUM(W74:AI74)</f>
        <v>0</v>
      </c>
      <c r="AK74" s="136"/>
      <c r="AL74" s="154"/>
      <c r="AM74" s="154"/>
      <c r="AN74" s="154"/>
      <c r="AO74" s="154"/>
      <c r="AP74" s="217">
        <v>36</v>
      </c>
      <c r="AQ74" s="217">
        <v>36</v>
      </c>
      <c r="AR74" s="217">
        <v>36</v>
      </c>
      <c r="AS74" s="217">
        <v>36</v>
      </c>
      <c r="AT74" s="136">
        <v>36</v>
      </c>
      <c r="AU74" s="136">
        <v>36</v>
      </c>
      <c r="AV74" s="132">
        <f>SUM(T74+AJ74+AK74+AL74+AM74+AN74+AO74+AP74+AQ74+AR74+AS74+AT74+AU74)</f>
        <v>216</v>
      </c>
    </row>
    <row r="75" spans="1:48" ht="14.25">
      <c r="A75" s="420" t="s">
        <v>288</v>
      </c>
      <c r="B75" s="420"/>
      <c r="C75" s="126">
        <f aca="true" t="shared" si="19" ref="C75:S75">SUM(C8+C23+C30+C34+C54+C73+C74)</f>
        <v>36</v>
      </c>
      <c r="D75" s="126">
        <f t="shared" si="19"/>
        <v>36</v>
      </c>
      <c r="E75" s="126">
        <f t="shared" si="19"/>
        <v>36</v>
      </c>
      <c r="F75" s="126">
        <f t="shared" si="19"/>
        <v>36</v>
      </c>
      <c r="G75" s="126">
        <f t="shared" si="19"/>
        <v>36</v>
      </c>
      <c r="H75" s="126">
        <f t="shared" si="19"/>
        <v>36</v>
      </c>
      <c r="I75" s="126">
        <f t="shared" si="19"/>
        <v>36</v>
      </c>
      <c r="J75" s="126">
        <f t="shared" si="19"/>
        <v>36</v>
      </c>
      <c r="K75" s="126">
        <f t="shared" si="19"/>
        <v>36</v>
      </c>
      <c r="L75" s="126">
        <f t="shared" si="19"/>
        <v>36</v>
      </c>
      <c r="M75" s="126">
        <f t="shared" si="19"/>
        <v>36</v>
      </c>
      <c r="N75" s="205">
        <f t="shared" si="19"/>
        <v>36</v>
      </c>
      <c r="O75" s="205">
        <f t="shared" si="19"/>
        <v>36</v>
      </c>
      <c r="P75" s="205">
        <f t="shared" si="19"/>
        <v>36</v>
      </c>
      <c r="Q75" s="205">
        <f t="shared" si="19"/>
        <v>36</v>
      </c>
      <c r="R75" s="205">
        <f t="shared" si="19"/>
        <v>36</v>
      </c>
      <c r="S75" s="205">
        <f t="shared" si="19"/>
        <v>36</v>
      </c>
      <c r="T75" s="82">
        <f>SUM(C75:S75)</f>
        <v>612</v>
      </c>
      <c r="U75" s="138">
        <f aca="true" t="shared" si="20" ref="U75:AI75">SUM(U8+U23+U30+U34+U54+U73+U74)</f>
        <v>0</v>
      </c>
      <c r="V75" s="138">
        <f t="shared" si="20"/>
        <v>0</v>
      </c>
      <c r="W75" s="205">
        <f t="shared" si="20"/>
        <v>36</v>
      </c>
      <c r="X75" s="205">
        <f t="shared" si="20"/>
        <v>36</v>
      </c>
      <c r="Y75" s="205">
        <f t="shared" si="20"/>
        <v>36</v>
      </c>
      <c r="Z75" s="205">
        <f t="shared" si="20"/>
        <v>36</v>
      </c>
      <c r="AA75" s="205">
        <f t="shared" si="20"/>
        <v>36</v>
      </c>
      <c r="AB75" s="205">
        <f t="shared" si="20"/>
        <v>36</v>
      </c>
      <c r="AC75" s="205">
        <f t="shared" si="20"/>
        <v>36</v>
      </c>
      <c r="AD75" s="205">
        <f t="shared" si="20"/>
        <v>36</v>
      </c>
      <c r="AE75" s="205">
        <f t="shared" si="20"/>
        <v>36</v>
      </c>
      <c r="AF75" s="205">
        <f t="shared" si="20"/>
        <v>36</v>
      </c>
      <c r="AG75" s="205">
        <f t="shared" si="20"/>
        <v>36</v>
      </c>
      <c r="AH75" s="205">
        <f t="shared" si="20"/>
        <v>36</v>
      </c>
      <c r="AI75" s="205">
        <f t="shared" si="20"/>
        <v>36</v>
      </c>
      <c r="AJ75" s="79">
        <f>SUM(W75:AI75)</f>
        <v>468</v>
      </c>
      <c r="AK75" s="136">
        <f aca="true" t="shared" si="21" ref="AK75:AU75">SUM(AK8+AK23+AK30+AK34+AK54+AK73+AK74)</f>
        <v>36</v>
      </c>
      <c r="AL75" s="126">
        <f t="shared" si="21"/>
        <v>36</v>
      </c>
      <c r="AM75" s="126">
        <f t="shared" si="21"/>
        <v>36</v>
      </c>
      <c r="AN75" s="126">
        <f t="shared" si="21"/>
        <v>36</v>
      </c>
      <c r="AO75" s="126">
        <f t="shared" si="21"/>
        <v>36</v>
      </c>
      <c r="AP75" s="170">
        <f t="shared" si="21"/>
        <v>36</v>
      </c>
      <c r="AQ75" s="170">
        <f t="shared" si="21"/>
        <v>36</v>
      </c>
      <c r="AR75" s="170">
        <f t="shared" si="21"/>
        <v>36</v>
      </c>
      <c r="AS75" s="170">
        <f t="shared" si="21"/>
        <v>36</v>
      </c>
      <c r="AT75" s="136">
        <f t="shared" si="21"/>
        <v>36</v>
      </c>
      <c r="AU75" s="136">
        <f t="shared" si="21"/>
        <v>36</v>
      </c>
      <c r="AV75" s="82">
        <f>SUM(T75+AJ75+AK75+AL75+AM75+AN75+AO75+AP75+AQ75+AR75+AS75+AT75+AU75)</f>
        <v>1476</v>
      </c>
    </row>
  </sheetData>
  <sheetProtection/>
  <mergeCells count="15">
    <mergeCell ref="A75:B75"/>
    <mergeCell ref="A1:AV1"/>
    <mergeCell ref="C3:F3"/>
    <mergeCell ref="G3:K3"/>
    <mergeCell ref="L3:O3"/>
    <mergeCell ref="P3:S3"/>
    <mergeCell ref="U3:Y3"/>
    <mergeCell ref="Z3:AC3"/>
    <mergeCell ref="AD3:AG3"/>
    <mergeCell ref="AH3:AL3"/>
    <mergeCell ref="AM3:AQ3"/>
    <mergeCell ref="AR3:AU3"/>
    <mergeCell ref="A5:A6"/>
    <mergeCell ref="B5:B6"/>
    <mergeCell ref="C6:AV6"/>
  </mergeCells>
  <printOptions/>
  <pageMargins left="0" right="0" top="0.7874015748031497" bottom="0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2024-02-16T03:04:05Z</cp:lastPrinted>
  <dcterms:created xsi:type="dcterms:W3CDTF">2013-05-07T02:10:26Z</dcterms:created>
  <dcterms:modified xsi:type="dcterms:W3CDTF">2024-02-17T13:10:59Z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